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duqc-my.sharepoint.com/personal/manon_mainville_mes_gouv_qc_ca/Documents/Bureau/DocCorriges/"/>
    </mc:Choice>
  </mc:AlternateContent>
  <xr:revisionPtr revIDLastSave="0" documentId="8_{4E144ED1-1B23-426F-8059-6C0DDEB50B07}" xr6:coauthVersionLast="47" xr6:coauthVersionMax="47" xr10:uidLastSave="{00000000-0000-0000-0000-000000000000}"/>
  <workbookProtection workbookAlgorithmName="SHA-512" workbookHashValue="KgkXl4bFhrF6IiounpTNywv0iQnDI0TTLLV1NWZmsAl5BQZEvQS5f9pzElPXjMlw2lGqeZNcfIcP4mHNNbf6IA==" workbookSaltValue="t0EL7Ed3We6aGpQIULqiVQ==" workbookSpinCount="100000" lockStructure="1"/>
  <bookViews>
    <workbookView xWindow="28680" yWindow="-15" windowWidth="29040" windowHeight="15720" xr2:uid="{00000000-000D-0000-FFFF-FFFF00000000}"/>
  </bookViews>
  <sheets>
    <sheet name="FORMULAIRE" sheetId="1" r:id="rId1"/>
    <sheet name="GUIDE" sheetId="7" state="hidden" r:id="rId2"/>
    <sheet name="Données" sheetId="2" state="hidden" r:id="rId3"/>
    <sheet name="Feuil3" sheetId="5" state="hidden" r:id="rId4"/>
  </sheets>
  <definedNames>
    <definedName name="Colleges">Données!#REF!</definedName>
    <definedName name="Collèges">Données!$A$3:$A$56</definedName>
    <definedName name="DISCIPLINE">Données!$AF$2:$AF$206</definedName>
    <definedName name="OLE_LINK1" localSheetId="3">Feuil3!#REF!</definedName>
    <definedName name="ON">Données!$R$2:$R$3</definedName>
    <definedName name="Programme">Données!$O$2:$O$6</definedName>
    <definedName name="Raison">Données!$E$48:$E$51</definedName>
    <definedName name="Récyclage">Données!$C$2:$C$7</definedName>
    <definedName name="Statut">Données!$P$2:$P$4</definedName>
    <definedName name="Syndicat">Données!$N$2:$N$4</definedName>
    <definedName name="TabColl_AffSynd">Données!$A$3:$B$56</definedName>
    <definedName name="Titre">Données!$O$2:$O$4</definedName>
    <definedName name="type">Données!$C$2:$C$5</definedName>
    <definedName name="_xlnm.Print_Area" localSheetId="2">Données!$A$2:$B$56</definedName>
    <definedName name="_xlnm.Print_Area" localSheetId="0">FORMULAIRE!$A$1:$L$109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" i="1" l="1"/>
  <c r="C79" i="1"/>
  <c r="C84" i="1"/>
  <c r="H68" i="1"/>
  <c r="C68" i="1"/>
  <c r="G66" i="1" l="1"/>
  <c r="C66" i="1"/>
  <c r="G56" i="1"/>
  <c r="J70" i="1"/>
  <c r="H38" i="1" l="1"/>
  <c r="J38" i="1" s="1"/>
  <c r="F7" i="1"/>
  <c r="E45" i="1" l="1"/>
  <c r="U59" i="2" s="1"/>
  <c r="AE59" i="2"/>
  <c r="AD59" i="2"/>
  <c r="AA59" i="2"/>
  <c r="Y59" i="2"/>
  <c r="V59" i="2"/>
  <c r="T59" i="2"/>
  <c r="S59" i="2"/>
  <c r="E59" i="2"/>
  <c r="G59" i="2"/>
  <c r="H59" i="2"/>
  <c r="J59" i="2"/>
  <c r="I59" i="2"/>
  <c r="M59" i="2"/>
  <c r="E84" i="1"/>
  <c r="C88" i="1"/>
  <c r="B56" i="1"/>
  <c r="J72" i="1" s="1"/>
  <c r="E79" i="1"/>
  <c r="H79" i="1"/>
  <c r="H84" i="1"/>
  <c r="Q59" i="2"/>
  <c r="J10" i="1"/>
  <c r="F59" i="2"/>
  <c r="H85" i="1"/>
  <c r="AC59" i="2" s="1"/>
  <c r="H80" i="1"/>
  <c r="X59" i="2" s="1"/>
  <c r="O59" i="2"/>
  <c r="B59" i="2"/>
  <c r="R59" i="2"/>
  <c r="G21" i="1"/>
  <c r="F54" i="1"/>
  <c r="K59" i="2"/>
  <c r="L59" i="2"/>
  <c r="D59" i="2"/>
  <c r="C59" i="2"/>
  <c r="A59" i="2"/>
  <c r="D1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48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21" i="5"/>
  <c r="J45" i="1"/>
  <c r="W59" i="2" s="1"/>
  <c r="J51" i="1"/>
  <c r="AB59" i="2" s="1"/>
  <c r="E51" i="1"/>
  <c r="Z59" i="2" s="1"/>
  <c r="C70" i="1"/>
  <c r="J79" i="1" l="1"/>
  <c r="G88" i="1"/>
  <c r="J84" i="1"/>
  <c r="C72" i="1"/>
  <c r="J56" i="1"/>
  <c r="P59" i="2" s="1"/>
  <c r="N5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 Giroux</author>
  </authors>
  <commentList>
    <comment ref="A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Faire l'envoie au DRH 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8" authorId="0" shapeId="0" xr:uid="{00000000-0006-0000-0300-000002000000}">
      <text>
        <r>
          <rPr>
            <sz val="10"/>
            <color indexed="81"/>
            <rFont val="Tahoma"/>
            <family val="2"/>
          </rPr>
          <t xml:space="preserve">
Envoi des copies françaises et anglaises qu'au 936000</t>
        </r>
      </text>
    </comment>
  </commentList>
</comments>
</file>

<file path=xl/sharedStrings.xml><?xml version="1.0" encoding="utf-8"?>
<sst xmlns="http://schemas.openxmlformats.org/spreadsheetml/2006/main" count="562" uniqueCount="421">
  <si>
    <t>PARTIE I - À remplir par la personne enseignante</t>
  </si>
  <si>
    <t>SECTION 1 - Identification</t>
  </si>
  <si>
    <t>Nom du collège :</t>
  </si>
  <si>
    <t>Baie-Comeau</t>
  </si>
  <si>
    <t>Nom :</t>
  </si>
  <si>
    <t>Prénom :</t>
  </si>
  <si>
    <t>Statut :</t>
  </si>
  <si>
    <t>Non permanent</t>
  </si>
  <si>
    <t>Adresse permanente :</t>
  </si>
  <si>
    <t>Téléphone :</t>
  </si>
  <si>
    <t>Résidence :</t>
  </si>
  <si>
    <t>Travail :</t>
  </si>
  <si>
    <t>Courriel :</t>
  </si>
  <si>
    <t>Discipline d’enseignement principale :</t>
  </si>
  <si>
    <t>Choisissez la discipline</t>
  </si>
  <si>
    <t>Autre discipline d’enseignement au contrat, s'il y a lieu :</t>
  </si>
  <si>
    <t>Scolarité de la personne enseignante</t>
  </si>
  <si>
    <t>Formation universitaire :</t>
  </si>
  <si>
    <t>Formation collégiale :</t>
  </si>
  <si>
    <t>Diplôme et champs d'études :</t>
  </si>
  <si>
    <t>Diplôme et programme d'études :</t>
  </si>
  <si>
    <t>Année d'obtention :</t>
  </si>
  <si>
    <r>
      <rPr>
        <b/>
        <u/>
        <sz val="10"/>
        <color theme="0"/>
        <rFont val="Arial Narrow"/>
        <family val="2"/>
      </rPr>
      <t>Question 1</t>
    </r>
    <r>
      <rPr>
        <b/>
        <sz val="10"/>
        <color theme="0"/>
        <rFont val="Arial Narrow"/>
        <family val="2"/>
      </rPr>
      <t xml:space="preserve"> : Déteniez-vous 19 années de scolarité :</t>
    </r>
  </si>
  <si>
    <r>
      <rPr>
        <b/>
        <u/>
        <sz val="10"/>
        <color theme="0"/>
        <rFont val="Arial Narrow"/>
        <family val="2"/>
      </rPr>
      <t>Question 2</t>
    </r>
    <r>
      <rPr>
        <b/>
        <sz val="10"/>
        <color theme="0"/>
        <rFont val="Arial Narrow"/>
        <family val="2"/>
      </rPr>
      <t xml:space="preserve"> : Étiez-vous à l'échelon 17 :</t>
    </r>
  </si>
  <si>
    <t>SECTION 2 - Projet de formation (Programme de maîtrise)</t>
  </si>
  <si>
    <t xml:space="preserve"> </t>
  </si>
  <si>
    <t>Titre du diplôme :</t>
  </si>
  <si>
    <t xml:space="preserve">Champ de spécialisation : </t>
  </si>
  <si>
    <r>
      <t xml:space="preserve">Nombre total de crédits du programme visé :
</t>
    </r>
    <r>
      <rPr>
        <b/>
        <sz val="10"/>
        <color rgb="FFFF0000"/>
        <rFont val="Arial Narrow"/>
        <family val="2"/>
      </rPr>
      <t>(</t>
    </r>
    <r>
      <rPr>
        <b/>
        <i/>
        <sz val="10"/>
        <color rgb="FFFF0000"/>
        <rFont val="Arial Narrow"/>
        <family val="2"/>
      </rPr>
      <t>incluant stages et mémoire</t>
    </r>
    <r>
      <rPr>
        <b/>
        <sz val="10"/>
        <color rgb="FFFF0000"/>
        <rFont val="Arial Narrow"/>
        <family val="2"/>
      </rPr>
      <t xml:space="preserve">) </t>
    </r>
  </si>
  <si>
    <r>
      <t xml:space="preserve">Nombre de crédits déjà accumulés dans le programme visé :
</t>
    </r>
    <r>
      <rPr>
        <b/>
        <sz val="10"/>
        <color rgb="FFFF0000"/>
        <rFont val="Arial Narrow"/>
        <family val="2"/>
      </rPr>
      <t>(</t>
    </r>
    <r>
      <rPr>
        <b/>
        <i/>
        <sz val="10"/>
        <color rgb="FFFF0000"/>
        <rFont val="Arial Narrow"/>
        <family val="2"/>
      </rPr>
      <t>incluant ceux en cours</t>
    </r>
    <r>
      <rPr>
        <b/>
        <sz val="10"/>
        <color rgb="FFFF0000"/>
        <rFont val="Arial Narrow"/>
        <family val="2"/>
      </rPr>
      <t>)</t>
    </r>
  </si>
  <si>
    <t>Nom de l'établissement d'enseignement :</t>
  </si>
  <si>
    <t>Échelle de calcul des crédits :</t>
  </si>
  <si>
    <t>3 crédits = 0,10 ETC     15 crédits = 0,50 ETC
30 crédits = 1 ETC   36 crédits = 1,20 ETC    45 crédits = 1,50 ETC</t>
  </si>
  <si>
    <t xml:space="preserve">Nombre de crédits à compléter : </t>
  </si>
  <si>
    <t>ETC visés :</t>
  </si>
  <si>
    <t>SECTION 3 - Durée et valeur en ETC du programme de maîtrise</t>
  </si>
  <si>
    <t>Session 1</t>
  </si>
  <si>
    <t>Session 2</t>
  </si>
  <si>
    <t>Automne</t>
  </si>
  <si>
    <t>crédits</t>
  </si>
  <si>
    <t>ETC</t>
  </si>
  <si>
    <t>Hiver</t>
  </si>
  <si>
    <t>Été</t>
  </si>
  <si>
    <t>Année 2026-2027</t>
  </si>
  <si>
    <t xml:space="preserve">Session 3 </t>
  </si>
  <si>
    <t>A-2026</t>
  </si>
  <si>
    <t>Session 4</t>
  </si>
  <si>
    <t>H-2027 / E-2027</t>
  </si>
  <si>
    <t>Total de crédits :</t>
  </si>
  <si>
    <t>Nombre total de crédits aux fins de la libération :</t>
  </si>
  <si>
    <t>Nombre de sessions :</t>
  </si>
  <si>
    <t>Total ETC visés :</t>
  </si>
  <si>
    <t>Je m'engage à fournir une prestation de services à mon collège pour une durée équivalente à la durée du projet de formation en équivalent temps complet (ETC) accordé ou à défaut, rembourser selon les modalités prévues à la clause 7-6.08.</t>
  </si>
  <si>
    <t>Nom de la personne enseignante :</t>
  </si>
  <si>
    <t>Programme de maîtrise prévu :</t>
  </si>
  <si>
    <t>Champ de spécialisation :</t>
  </si>
  <si>
    <t xml:space="preserve">Nombre de crédits du programme : </t>
  </si>
  <si>
    <t xml:space="preserve">Nombre de crédits accumulés et reconnus dans ce programme : </t>
  </si>
  <si>
    <t>Nombre de crédits à compléter :</t>
  </si>
  <si>
    <t>Durée estimée pour l'obtention du diplôme (sessions) :</t>
  </si>
  <si>
    <t xml:space="preserve">Nom de l'université : </t>
  </si>
  <si>
    <t>Nom du responsable du programme à l'université :</t>
  </si>
  <si>
    <t>Session 3</t>
  </si>
  <si>
    <t>Nombre total de sessions :</t>
  </si>
  <si>
    <t>PARTIE III - À remplir par la personne responsable à la direction des ressources humaines du Collège</t>
  </si>
  <si>
    <t>Signature du Collège</t>
  </si>
  <si>
    <t>Date</t>
  </si>
  <si>
    <r>
      <rPr>
        <b/>
        <sz val="8"/>
        <color rgb="FF1F5152"/>
        <rFont val="Arial Narrow"/>
        <family val="2"/>
      </rPr>
      <t>Si vous avez des questions, consulter le guide ou communiquer avec nous par courriel :</t>
    </r>
    <r>
      <rPr>
        <sz val="8"/>
        <color rgb="FF1F5152"/>
        <rFont val="Arial Narrow"/>
        <family val="2"/>
      </rPr>
      <t xml:space="preserve">
Courriel : cpnc.enseignants@mes.gouv.qc.ca</t>
    </r>
  </si>
  <si>
    <t>VOUS DEVEZ ENREGISTRER LE FICHIER AVANT DE COMMENCER L'ENTRÉE DES DONNÉES.</t>
  </si>
  <si>
    <t>Choisissez le type de recyclage</t>
  </si>
  <si>
    <t>Aucun</t>
  </si>
  <si>
    <t>Baccalauréat</t>
  </si>
  <si>
    <t>Choisissez votre statut</t>
  </si>
  <si>
    <t>OUI</t>
  </si>
  <si>
    <t>101        Biologie</t>
  </si>
  <si>
    <t>Choisissez votre collège</t>
  </si>
  <si>
    <t>Formation-Maîtrise</t>
  </si>
  <si>
    <t>FNEEQ (CSN)</t>
  </si>
  <si>
    <t>Maitrise</t>
  </si>
  <si>
    <t>Permanent</t>
  </si>
  <si>
    <t>NON</t>
  </si>
  <si>
    <t>105        Culture scientifique et technologique**</t>
  </si>
  <si>
    <t>Abitibi-Témiscamingue</t>
  </si>
  <si>
    <t>FNEEQ-CSN</t>
  </si>
  <si>
    <t>Programme révisé ou réorientation de carrière</t>
  </si>
  <si>
    <t>FEC (CSQ)</t>
  </si>
  <si>
    <t>Autre</t>
  </si>
  <si>
    <t>107        Techniques de la santé</t>
  </si>
  <si>
    <t>Ahuntsic</t>
  </si>
  <si>
    <t>Poste réservé</t>
  </si>
  <si>
    <t>109        Éducation physique</t>
  </si>
  <si>
    <t>Alma</t>
  </si>
  <si>
    <t>110        Techniques dentaires</t>
  </si>
  <si>
    <t>André-Laurendeau</t>
  </si>
  <si>
    <t>110-01        Prothèses dentaires</t>
  </si>
  <si>
    <t>FEC-CSQ</t>
  </si>
  <si>
    <t>110-02        Denturologie</t>
  </si>
  <si>
    <t>Beauce-Appalaches</t>
  </si>
  <si>
    <t>111        Techniques d'hygiène dentaire</t>
  </si>
  <si>
    <t>Bois-de-Boulogne</t>
  </si>
  <si>
    <t>112        Acupuncture</t>
  </si>
  <si>
    <t>Champlain à Lennoxville</t>
  </si>
  <si>
    <t>120        Techniques de diététique</t>
  </si>
  <si>
    <t>Champlain – St. Lawrence</t>
  </si>
  <si>
    <t>130        Électrophysiologie médicale</t>
  </si>
  <si>
    <t>Champlain à St-Lambert</t>
  </si>
  <si>
    <t>140        Techniques d’analyses biomédicales</t>
  </si>
  <si>
    <t>Chicoutimi</t>
  </si>
  <si>
    <t xml:space="preserve">141        Techniques d'inhalothérapie </t>
  </si>
  <si>
    <t>Dawson</t>
  </si>
  <si>
    <t>142        Techniques de radiologie</t>
  </si>
  <si>
    <t>Drummondville</t>
  </si>
  <si>
    <t>142-01        Radiodiagnostic</t>
  </si>
  <si>
    <t>Édouard-Montpetit</t>
  </si>
  <si>
    <t>142-02        Médecine nucléaire</t>
  </si>
  <si>
    <t>Garneau</t>
  </si>
  <si>
    <t>142-04         Radio-oncologie</t>
  </si>
  <si>
    <t>Gaspésie et des Îles</t>
  </si>
  <si>
    <t>142-05   Échographie médicale</t>
  </si>
  <si>
    <t>Gaspésie et des Îles, 
CEC Îles-Madeleine</t>
  </si>
  <si>
    <t>144        Techniques de réadaptation</t>
  </si>
  <si>
    <t>Gaspésie et des Îles, Carleton-sur-mer</t>
  </si>
  <si>
    <t>144-01       Physiothérapie</t>
  </si>
  <si>
    <t>Gaspésie et des Îles, ÉPAQ</t>
  </si>
  <si>
    <t>144-03        Orthèses &amp; prothèses orthopédiques</t>
  </si>
  <si>
    <t>Gérald-Godin</t>
  </si>
  <si>
    <t>145        Technologie des sciences naturelles</t>
  </si>
  <si>
    <t xml:space="preserve">Granby </t>
  </si>
  <si>
    <t>145-01        Bioécologie</t>
  </si>
  <si>
    <t>Heritage</t>
  </si>
  <si>
    <t>145-03        Santé animale</t>
  </si>
  <si>
    <t>John Abbott</t>
  </si>
  <si>
    <t>145-04        Aménagement cynégétique et halieutique</t>
  </si>
  <si>
    <t>Jonquière</t>
  </si>
  <si>
    <t>147        Milieu naturel</t>
  </si>
  <si>
    <t>La Pocatière</t>
  </si>
  <si>
    <t>152        Gestion et exploitation d’entreprise agricole</t>
  </si>
  <si>
    <t>Lévis-Lauzon</t>
  </si>
  <si>
    <t>152-01        Zootechnie</t>
  </si>
  <si>
    <t>Limoilou</t>
  </si>
  <si>
    <t>152-02        Phytotechnie</t>
  </si>
  <si>
    <t>Lionel-Groulx</t>
  </si>
  <si>
    <t>153        Techniques horticoles</t>
  </si>
  <si>
    <t>Maisonneuve</t>
  </si>
  <si>
    <t>153-03        Paysage et commercialisation en horticulture ornementale</t>
  </si>
  <si>
    <t>Marie-Victorin</t>
  </si>
  <si>
    <t>153-07        Production horticole et de l’environnement</t>
  </si>
  <si>
    <t>Matane</t>
  </si>
  <si>
    <t>154        Technologie des procédés et de la qualité des aliments</t>
  </si>
  <si>
    <t>Montmorency</t>
  </si>
  <si>
    <t>160        Techniques paramédicales</t>
  </si>
  <si>
    <t>Outaouais</t>
  </si>
  <si>
    <t>160-01        Orthèses visuelles</t>
  </si>
  <si>
    <t>Régional de Lanaudière</t>
  </si>
  <si>
    <t>160-02        Audio-prothèse</t>
  </si>
  <si>
    <t>Rimouski</t>
  </si>
  <si>
    <t>165         Pharmacie</t>
  </si>
  <si>
    <t>Rivière-du-Loup</t>
  </si>
  <si>
    <t>171        Techniques de thanatologie</t>
  </si>
  <si>
    <t>Rosemont</t>
  </si>
  <si>
    <t>180        Soins infirmiers</t>
  </si>
  <si>
    <t>Saint-Jean-sur-Richelieu</t>
  </si>
  <si>
    <t>181        Soins préhospitaliers d’urgence</t>
  </si>
  <si>
    <t>Saint-Jérôme</t>
  </si>
  <si>
    <t>190        Technologie forestière</t>
  </si>
  <si>
    <t>Saint-Laurent</t>
  </si>
  <si>
    <t>190-02        Technologie forestière</t>
  </si>
  <si>
    <t>Sainte-Foy</t>
  </si>
  <si>
    <t>190-03        Transformation des produits forestiers</t>
  </si>
  <si>
    <t>Sept-Îles</t>
  </si>
  <si>
    <t>201        Mathématique</t>
  </si>
  <si>
    <t>Shawinigan</t>
  </si>
  <si>
    <t>202        Chimie</t>
  </si>
  <si>
    <t>Sherbrooke</t>
  </si>
  <si>
    <t>203        Physique</t>
  </si>
  <si>
    <t>Sorel-Tracy</t>
  </si>
  <si>
    <t>Aucune</t>
  </si>
  <si>
    <t>204        Langage mathématique et informatique*</t>
  </si>
  <si>
    <t>St-Félicien</t>
  </si>
  <si>
    <t>Surplus de personnel</t>
  </si>
  <si>
    <t>205        Géologie</t>
  </si>
  <si>
    <t>St-Hyacinthe</t>
  </si>
  <si>
    <t>Fermeture d'un programme</t>
  </si>
  <si>
    <t>210        Techniques de chimie industrielle</t>
  </si>
  <si>
    <t>Thetford</t>
  </si>
  <si>
    <t>Suspension d'un programme</t>
  </si>
  <si>
    <t>210-01        Techniques de laboratoire</t>
  </si>
  <si>
    <t>Trois-Rivières</t>
  </si>
  <si>
    <t>210-02        Génie chimique</t>
  </si>
  <si>
    <t>Valleyfield</t>
  </si>
  <si>
    <t>210-04         Procédés chimiques</t>
  </si>
  <si>
    <t>Vanier</t>
  </si>
  <si>
    <t>210-05         Procédés industriels</t>
  </si>
  <si>
    <t>Victoriaville</t>
  </si>
  <si>
    <t>211        Techniques des matières plastiques</t>
  </si>
  <si>
    <t>Vieux Montréal</t>
  </si>
  <si>
    <t>Année 2020-2021</t>
  </si>
  <si>
    <t>Année 2021-2022</t>
  </si>
  <si>
    <t>221        Technologie du bâtiment et des travaux publics</t>
  </si>
  <si>
    <t>Automne 2020</t>
  </si>
  <si>
    <t>Hiver 2021</t>
  </si>
  <si>
    <t>Été 2021</t>
  </si>
  <si>
    <t>Automne
2021</t>
  </si>
  <si>
    <t>Hiver 2022</t>
  </si>
  <si>
    <t>Été 2022</t>
  </si>
  <si>
    <t>Titre du diplôme</t>
  </si>
  <si>
    <t>Champ de spécialisation</t>
  </si>
  <si>
    <t>221-01        Architecture</t>
  </si>
  <si>
    <t>Nom</t>
  </si>
  <si>
    <t>Prénom</t>
  </si>
  <si>
    <t>Type de recyclage</t>
  </si>
  <si>
    <t>Syndicat</t>
  </si>
  <si>
    <t>Discipline</t>
  </si>
  <si>
    <t>Permanent ou NP</t>
  </si>
  <si>
    <t>scolarite</t>
  </si>
  <si>
    <t>nb experience</t>
  </si>
  <si>
    <t>echelon</t>
  </si>
  <si>
    <t>Ancienneté 19-20</t>
  </si>
  <si>
    <t>Scolarité  05-06 - 09-10 ou 15-16</t>
  </si>
  <si>
    <t>Échelon  05-06 ou 09-10</t>
  </si>
  <si>
    <t xml:space="preserve">Nb de sessions </t>
  </si>
  <si>
    <t>Nb de crédits à faire</t>
  </si>
  <si>
    <t>Valeur demandée
en ETC</t>
  </si>
  <si>
    <t xml:space="preserve">Nbre heures de cours </t>
  </si>
  <si>
    <t>Nbre jours de stage</t>
  </si>
  <si>
    <t>Avis du college</t>
  </si>
  <si>
    <t>Crédits</t>
  </si>
  <si>
    <t>221-02        Génie civil</t>
  </si>
  <si>
    <t xml:space="preserve">221-03        Mécanique du bâtiment </t>
  </si>
  <si>
    <t>221-04        Estimation et évaluation</t>
  </si>
  <si>
    <t>222        Techniques d'aménagement et d’urbanisme</t>
  </si>
  <si>
    <t>223        Énergie</t>
  </si>
  <si>
    <t>230        Technologie de la géomatique</t>
  </si>
  <si>
    <t>231        Techniques de la pêche</t>
  </si>
  <si>
    <t>231-01        Aquaculture</t>
  </si>
  <si>
    <t>231-02         Mécanique Marine</t>
  </si>
  <si>
    <t>231-03        Transformation des produits de la mer</t>
  </si>
  <si>
    <t>231-04         Exploitation et gestion des ressources</t>
  </si>
  <si>
    <t>232        Technologies des pâtes et papiers</t>
  </si>
  <si>
    <t>233        Techniques du meuble et d’ébénisterie</t>
  </si>
  <si>
    <t>235        Production industrielle</t>
  </si>
  <si>
    <t>235-01        Génie industriel</t>
  </si>
  <si>
    <t>235-02        Production pharmaceutique</t>
  </si>
  <si>
    <t>241        Techniques de la mécanique</t>
  </si>
  <si>
    <t>241-05         Maintenance industrielle</t>
  </si>
  <si>
    <t>241-06        Génie mécanique</t>
  </si>
  <si>
    <t>241-11        Matériaux composites</t>
  </si>
  <si>
    <t>242        Dessin technique</t>
  </si>
  <si>
    <t>243        Technologie du génie électrique</t>
  </si>
  <si>
    <t>243-06        Électronique industrielle</t>
  </si>
  <si>
    <t>243-11        Technologie de l’électronique</t>
  </si>
  <si>
    <t>243-15        Systèmes ordinés</t>
  </si>
  <si>
    <t>243-16        Conception électronique</t>
  </si>
  <si>
    <t>244        Technologie physique</t>
  </si>
  <si>
    <t>247        Technologie de systèmes</t>
  </si>
  <si>
    <t>248        Techniques maritimes</t>
  </si>
  <si>
    <t>248-01        Architecture navale</t>
  </si>
  <si>
    <t>248-02        Navigation</t>
  </si>
  <si>
    <t>248-03        Génie mécanique de marine</t>
  </si>
  <si>
    <t>251        Technologie et gestion des textiles</t>
  </si>
  <si>
    <t>251-01        Matières textiles</t>
  </si>
  <si>
    <t>251-02        Production textile</t>
  </si>
  <si>
    <t>260        Techniques de l'eau, de l'air et de l'assainissement</t>
  </si>
  <si>
    <t>260-01        Assainissement de l’eau</t>
  </si>
  <si>
    <t>260-03        Environnement, hygiène et sécurité au travail</t>
  </si>
  <si>
    <t>262        Environnement</t>
  </si>
  <si>
    <t>265        Hygiène industrielle</t>
  </si>
  <si>
    <t>270        Technologie du génie métallurgique</t>
  </si>
  <si>
    <t>271        Technologie minérale</t>
  </si>
  <si>
    <t>280        Aéronautique</t>
  </si>
  <si>
    <t>280-01        Construction aéronautique</t>
  </si>
  <si>
    <t>280-02        Pilotage d’aéronefs</t>
  </si>
  <si>
    <t>280-03        Maintenance d’aéronefs</t>
  </si>
  <si>
    <t>280-04        Avionique</t>
  </si>
  <si>
    <t>300        Sciences humaines*</t>
  </si>
  <si>
    <t>305        Sciences humaines (complémentaire) *</t>
  </si>
  <si>
    <t>310        Techniques auxiliaires de la justice</t>
  </si>
  <si>
    <t>310-01        Techniques policières</t>
  </si>
  <si>
    <t>310-02        Intervention en délinquance</t>
  </si>
  <si>
    <t>310-03        Techniques juridiques</t>
  </si>
  <si>
    <t>311        Sécurité incendie</t>
  </si>
  <si>
    <t>320        Géographie</t>
  </si>
  <si>
    <t>322        Techniques d’éducation à l’enfance</t>
  </si>
  <si>
    <t>330        Histoire</t>
  </si>
  <si>
    <t>332        Civilisations anciennes</t>
  </si>
  <si>
    <t>340        Philosophie</t>
  </si>
  <si>
    <t>345        Humanities</t>
  </si>
  <si>
    <t>350        Psychologie</t>
  </si>
  <si>
    <t>351        Techniques d'éducation spécialisée</t>
  </si>
  <si>
    <t>352        Techniques de gérontologie</t>
  </si>
  <si>
    <t>353        Techniques d'accueil</t>
  </si>
  <si>
    <t>354        Techniques d'animation</t>
  </si>
  <si>
    <t>360        Multidisciplinaire*</t>
  </si>
  <si>
    <t>365        Transdisciplinaire</t>
  </si>
  <si>
    <t>370        Science des religions</t>
  </si>
  <si>
    <t>371        Pastorale</t>
  </si>
  <si>
    <t>381        Anthropologie</t>
  </si>
  <si>
    <t>383        Économique</t>
  </si>
  <si>
    <t>384        Techniques de recherche sociale</t>
  </si>
  <si>
    <t>385        Science politique</t>
  </si>
  <si>
    <t>386        Organisation communautaire</t>
  </si>
  <si>
    <t>387        Sociologie</t>
  </si>
  <si>
    <t>388        Techniques de travail social</t>
  </si>
  <si>
    <t>391        Techniques d’intervention en loisir</t>
  </si>
  <si>
    <t>393        Techniques de la documentation</t>
  </si>
  <si>
    <t>394        Relations publiques</t>
  </si>
  <si>
    <t>401        Administration</t>
  </si>
  <si>
    <t>410        Techniques administratives</t>
  </si>
  <si>
    <t>410-01        Gestion de commerces</t>
  </si>
  <si>
    <t>410-07        Gestion des opérations et de la chaine logistique</t>
  </si>
  <si>
    <t>410-08        Comptabilité et gestion</t>
  </si>
  <si>
    <t>410-15      Services financiers et assurances</t>
  </si>
  <si>
    <t>411        Archives médicales</t>
  </si>
  <si>
    <t>412        Techniques de bureautique</t>
  </si>
  <si>
    <t>413        Coopération</t>
  </si>
  <si>
    <t>414        Techniques de tourisme</t>
  </si>
  <si>
    <t>414-01        Tourisme</t>
  </si>
  <si>
    <t>414-02        Tourisme d’aventure</t>
  </si>
  <si>
    <t>415        Techniques administratives (2)</t>
  </si>
  <si>
    <t>420        Techniques de l’informatique</t>
  </si>
  <si>
    <t xml:space="preserve">420-01        Informatique </t>
  </si>
  <si>
    <t>430        Techniques de gestion hôtelière et des services alimentaires</t>
  </si>
  <si>
    <t>430-01        Gestion hôtelière</t>
  </si>
  <si>
    <t>430-02        Gestion d’un établissement de restauration</t>
  </si>
  <si>
    <t>500        Arts*</t>
  </si>
  <si>
    <t>502        Arts et lettres*</t>
  </si>
  <si>
    <t>504        Art et esthétique*</t>
  </si>
  <si>
    <t>506        Danse</t>
  </si>
  <si>
    <t>510        Arts plastiques</t>
  </si>
  <si>
    <t>511        Arts plastiques</t>
  </si>
  <si>
    <t>520        Esthétique et histoire de l'art</t>
  </si>
  <si>
    <t>530        Cinéma</t>
  </si>
  <si>
    <t>550        Musique</t>
  </si>
  <si>
    <t>551        Techniques professionnelles de musique et chanson</t>
  </si>
  <si>
    <t>560        Théâtre</t>
  </si>
  <si>
    <t>561        Théâtre professionnel</t>
  </si>
  <si>
    <t>561-01        Interprétation théâtrale</t>
  </si>
  <si>
    <t>561-02        Production scénique</t>
  </si>
  <si>
    <t>561-06        Danse-Interprétation</t>
  </si>
  <si>
    <t>570        Arts appliqués</t>
  </si>
  <si>
    <t>570-02        Design de présentation</t>
  </si>
  <si>
    <t>570-03        Design d’intérieur</t>
  </si>
  <si>
    <t>570-04        Photographie</t>
  </si>
  <si>
    <t>570-06        Graphisme</t>
  </si>
  <si>
    <t>570-07        Design industriel</t>
  </si>
  <si>
    <t>570-09        Muséologie</t>
  </si>
  <si>
    <t>571        Industrie de la mode</t>
  </si>
  <si>
    <t>571-03        Gestion de la production du vêtement</t>
  </si>
  <si>
    <t>571-04        Commercialisation de la mode</t>
  </si>
  <si>
    <t>571-07        Design de la mode</t>
  </si>
  <si>
    <t>573        Métiers d'art</t>
  </si>
  <si>
    <t>574        Dessin animé</t>
  </si>
  <si>
    <t>581        Communications graphiques</t>
  </si>
  <si>
    <t>581-01        Gestion de projet en communications graphiques</t>
  </si>
  <si>
    <t>581-04        Impression</t>
  </si>
  <si>
    <t>581-07        Infographie en préimpression</t>
  </si>
  <si>
    <t>582        Techniques d’intégration multimédia</t>
  </si>
  <si>
    <t>585        Communication (préuniversitaire)</t>
  </si>
  <si>
    <t>589        Techniques des communications</t>
  </si>
  <si>
    <t>589-01        Communication dans les médias</t>
  </si>
  <si>
    <t>589-02        Techniques cinématographiques et télévisuelles</t>
  </si>
  <si>
    <t>601        Français (langue et littérature)</t>
  </si>
  <si>
    <t>602        Français (langue seconde)</t>
  </si>
  <si>
    <t>603        Anglais (langue et littérature)</t>
  </si>
  <si>
    <t>604        Anglais (langue seconde)</t>
  </si>
  <si>
    <t>607        Espagnol</t>
  </si>
  <si>
    <t>608        Italien</t>
  </si>
  <si>
    <t>609        Allemand</t>
  </si>
  <si>
    <t>610        Russe</t>
  </si>
  <si>
    <t>611        Hébreu</t>
  </si>
  <si>
    <t>612        Yiddish</t>
  </si>
  <si>
    <t>613        Chinois</t>
  </si>
  <si>
    <t>614        Langues autochtones</t>
  </si>
  <si>
    <t>615        Langues anciennes</t>
  </si>
  <si>
    <t>616        Arabe</t>
  </si>
  <si>
    <t>617        Langue des signes québécoise</t>
  </si>
  <si>
    <t>618        Langue moderne</t>
  </si>
  <si>
    <t>620        Sciences de la parole</t>
  </si>
  <si>
    <t>Abitibi Témiscamingue</t>
  </si>
  <si>
    <t>Bois de Boulogne</t>
  </si>
  <si>
    <t xml:space="preserve">Champlain Regional College </t>
  </si>
  <si>
    <t>Édouard Montpetit</t>
  </si>
  <si>
    <t>François Xavier Garneau</t>
  </si>
  <si>
    <t>Gaspésie et des Îles, Gaspé</t>
  </si>
  <si>
    <t>Gérald Godin</t>
  </si>
  <si>
    <t>Granby - Haute Yamaska</t>
  </si>
  <si>
    <t>Lévis Lauzon</t>
  </si>
  <si>
    <t>Lionel Groulx</t>
  </si>
  <si>
    <t>Rivière du Loup</t>
  </si>
  <si>
    <t>Saint Jean sur Richelieu</t>
  </si>
  <si>
    <t>Saint Jérôme</t>
  </si>
  <si>
    <t>Saint Laurent</t>
  </si>
  <si>
    <t xml:space="preserve">Thetford- Région de l'Amiante </t>
  </si>
  <si>
    <t>Vieux-Montréal</t>
  </si>
  <si>
    <t>Échelon au dernier jour de l'année d'engagement 2025-2026 :</t>
  </si>
  <si>
    <t>Nombre d'années d'expérience au dernier jour de l'année d'engagement 2025-2026 :</t>
  </si>
  <si>
    <t>Nombre d'années de scolarité au dernier jour de l'année d'engagement 2025-2026 :</t>
  </si>
  <si>
    <t>Année 2027-2028</t>
  </si>
  <si>
    <t>A-2027</t>
  </si>
  <si>
    <t>H-2028 / E-2028</t>
  </si>
  <si>
    <t>Le diplôme de maîtrise sera-t-il reconnu aux fins de la rémunération dans la discipline enseignée ou dans une discipline apparentée et utile à l’enseignement de la discipline au contrat de la personne enseignante? Une réponse positive à cette question signifie que ce diplôme de maîtrise donnera accès à l'échelon 18 à la personne enseignante.</t>
  </si>
  <si>
    <r>
      <t xml:space="preserve">Nombre d'années d'ancienneté selon la liste officielle de l'année en cours </t>
    </r>
    <r>
      <rPr>
        <b/>
        <sz val="10"/>
        <rFont val="Arial Narrow"/>
        <family val="2"/>
      </rPr>
      <t>:</t>
    </r>
  </si>
  <si>
    <t>PARTIE II  - À approuver par l'université</t>
  </si>
  <si>
    <t>SECTION 4 - Engagement de la personne enseignante</t>
  </si>
  <si>
    <t>Affiliation syndicale :</t>
  </si>
  <si>
    <t>ATTESTATION DU PROFIL DE MAîTRISE DE LA PERSONNE ENSEIGNANTE</t>
  </si>
  <si>
    <t>Avis du Collège sur la reconnaissance du diplôme de maîtrise aux fins de rémunération</t>
  </si>
  <si>
    <t>GUIDE DU FORMULAIRE</t>
  </si>
  <si>
    <t>DOUBLE-CLIQUEZ SUR LE FICHIER 
CI-DESSUS ET LISEZ ATTENTIVEMENT LES DIRECTIVES 
DU GUIDE AVANT DE REMPLIR
 LE FORMULAIRE</t>
  </si>
  <si>
    <t>PARTIE IV - Signatures de l'Université et du Collège</t>
  </si>
  <si>
    <t>Signature de l'Université</t>
  </si>
  <si>
    <t>Nom et Prénom</t>
  </si>
  <si>
    <t>Commentaires, s'il y a lieu.</t>
  </si>
  <si>
    <t>1 - Accéder à l’onglet insertion   2 - Sélectionner Image et ensuite « cet appareil » afin d’importer votre signature. 
3 - Coller votre signature (image) 4 - Enregistrer votre fichier</t>
  </si>
  <si>
    <t>(Nom de la personne responsable à l’université)</t>
  </si>
  <si>
    <t xml:space="preserve">, atteste avoir pris connaissance du formulaire de </t>
  </si>
  <si>
    <t>(Nom de la personne enseignante)</t>
  </si>
  <si>
    <t>Je soussigné (e)</t>
  </si>
  <si>
    <t>. J’atteste que les renseignements sont exacts.</t>
  </si>
  <si>
    <t xml:space="preserve">. en 2005-2006, si vous êtes présentement à l'emploi d'un collège FNEEQ-CSN?
OU
. en 2009-2010, si vous êtes présentement à l'emploi d'un collège FEC-CSQ (anciennement FAC)?
OU
. en 2015-2016, si vous êtes présentement à l'emploi d'un collège FEC-CSQ? </t>
  </si>
  <si>
    <t xml:space="preserve">. en 2005-2006, si vous êtes présentement à l'emploi d'un collège FNEEQ-CSN?
OU
. en 2009-2010, si vous êtes présentement à l'emploi d'un collège FEC-CSQ (anciennement FAC)?
OU
. en 2015-2016, si vous êtes présentement à l'emploi d'un collège FEC-CSQ?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</si>
</sst>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[$-F800]dddd\,\ mmmm\ dd\,\ yyyy"/>
    <numFmt numFmtId="166" formatCode="[&lt;=9999999]###\-####;###\-###\-####"/>
    <numFmt numFmtId="167" formatCode="0.000"/>
  </numFmts>
  <fonts count="77">
    <font>
      <sz val="12"/>
      <color theme="1"/>
      <name val="TimesNew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name val="TimesNewRoman"/>
      <family val="2"/>
    </font>
    <font>
      <sz val="12"/>
      <name val="TimesNewRoman"/>
      <family val="2"/>
    </font>
    <font>
      <i/>
      <sz val="12"/>
      <name val="TimesNewRoman"/>
    </font>
    <font>
      <sz val="12"/>
      <name val="Arial"/>
      <family val="2"/>
    </font>
    <font>
      <b/>
      <sz val="9"/>
      <name val="TimesNewRoman"/>
    </font>
    <font>
      <b/>
      <sz val="12"/>
      <name val="TimesNewRoman"/>
      <family val="2"/>
    </font>
    <font>
      <sz val="11"/>
      <name val="Arial"/>
      <family val="2"/>
    </font>
    <font>
      <b/>
      <sz val="8"/>
      <name val="TimesNewRoman"/>
      <family val="2"/>
    </font>
    <font>
      <b/>
      <sz val="8"/>
      <name val="Arial"/>
      <family val="2"/>
    </font>
    <font>
      <sz val="12"/>
      <color theme="0"/>
      <name val="TimesNewRoman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rgb="FF0000FF"/>
      <name val="Arial Narrow"/>
      <family val="2"/>
    </font>
    <font>
      <sz val="9"/>
      <color rgb="FF0000FF"/>
      <name val="Arial Narrow"/>
      <family val="2"/>
    </font>
    <font>
      <b/>
      <sz val="14"/>
      <color theme="0"/>
      <name val="Arial Narrow"/>
      <family val="2"/>
    </font>
    <font>
      <b/>
      <sz val="11"/>
      <color theme="1" tint="0.249977111117893"/>
      <name val="Arial Narrow"/>
      <family val="2"/>
    </font>
    <font>
      <b/>
      <sz val="9"/>
      <color rgb="FF00B050"/>
      <name val="Arial Narrow"/>
      <family val="2"/>
    </font>
    <font>
      <b/>
      <i/>
      <sz val="9"/>
      <color rgb="FF0000FF"/>
      <name val="Arial Narrow"/>
      <family val="2"/>
    </font>
    <font>
      <i/>
      <sz val="9"/>
      <color rgb="FF0000FF"/>
      <name val="Arial Narrow"/>
      <family val="2"/>
    </font>
    <font>
      <i/>
      <sz val="8"/>
      <color rgb="FF0000FF"/>
      <name val="Arial Narrow"/>
      <family val="2"/>
    </font>
    <font>
      <i/>
      <sz val="9"/>
      <color rgb="FFFF0000"/>
      <name val="Arial Narrow"/>
      <family val="2"/>
    </font>
    <font>
      <b/>
      <sz val="11"/>
      <color rgb="FF0000FF"/>
      <name val="Arial Narrow"/>
      <family val="2"/>
    </font>
    <font>
      <i/>
      <sz val="8"/>
      <name val="Arial Narrow"/>
      <family val="2"/>
    </font>
    <font>
      <b/>
      <i/>
      <sz val="11"/>
      <name val="Arial Narrow"/>
      <family val="2"/>
    </font>
    <font>
      <sz val="7"/>
      <color rgb="FF0000FF"/>
      <name val="Arial Narrow"/>
      <family val="2"/>
    </font>
    <font>
      <sz val="12"/>
      <color rgb="FFDF5A00"/>
      <name val="Impact"/>
      <family val="2"/>
    </font>
    <font>
      <b/>
      <sz val="11"/>
      <color rgb="FF1F5152"/>
      <name val="Arial Narrow"/>
      <family val="2"/>
    </font>
    <font>
      <b/>
      <sz val="10"/>
      <color theme="9" tint="-0.499984740745262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i/>
      <sz val="10"/>
      <color theme="9" tint="-0.499984740745262"/>
      <name val="Arial Narrow"/>
      <family val="2"/>
    </font>
    <font>
      <sz val="10"/>
      <color rgb="FF0000FF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b/>
      <sz val="8"/>
      <color rgb="FF1F5152"/>
      <name val="Arial Narrow"/>
      <family val="2"/>
    </font>
    <font>
      <sz val="8"/>
      <color rgb="FF1F5152"/>
      <name val="Arial Narrow"/>
      <family val="2"/>
    </font>
    <font>
      <b/>
      <sz val="11"/>
      <color theme="0"/>
      <name val="Arial Narrow"/>
      <family val="2"/>
    </font>
    <font>
      <b/>
      <sz val="26"/>
      <color theme="0"/>
      <name val="Arial"/>
      <family val="2"/>
    </font>
    <font>
      <b/>
      <sz val="12"/>
      <color theme="1"/>
      <name val="Arial"/>
      <family val="2"/>
    </font>
    <font>
      <b/>
      <sz val="20"/>
      <color rgb="FFFF0000"/>
      <name val="Arial"/>
      <family val="2"/>
    </font>
    <font>
      <b/>
      <sz val="24"/>
      <color rgb="FFFF0000"/>
      <name val="TimesNewRoman"/>
    </font>
    <font>
      <i/>
      <sz val="10"/>
      <color rgb="FF1F5152"/>
      <name val="Arial Narrow"/>
      <family val="2"/>
    </font>
    <font>
      <sz val="10"/>
      <color rgb="FF1F5152"/>
      <name val="Arial Narrow"/>
      <family val="2"/>
    </font>
    <font>
      <b/>
      <i/>
      <sz val="10"/>
      <color rgb="FFDF5A00"/>
      <name val="Arial Narrow"/>
      <family val="2"/>
    </font>
    <font>
      <b/>
      <sz val="10"/>
      <color rgb="FF1F5152"/>
      <name val="Arial Narrow"/>
      <family val="2"/>
    </font>
    <font>
      <b/>
      <sz val="10"/>
      <color rgb="FF00B050"/>
      <name val="Arial Narrow"/>
      <family val="2"/>
    </font>
    <font>
      <b/>
      <sz val="10"/>
      <color rgb="FF0000FF"/>
      <name val="Arial Narrow"/>
      <family val="2"/>
    </font>
    <font>
      <sz val="10"/>
      <color theme="1"/>
      <name val="TimesNewRoman"/>
      <family val="2"/>
    </font>
    <font>
      <sz val="10"/>
      <color rgb="FF00B050"/>
      <name val="Arial Narrow"/>
      <family val="2"/>
    </font>
    <font>
      <b/>
      <i/>
      <sz val="10"/>
      <color rgb="FF0000FF"/>
      <name val="Arial Narrow"/>
      <family val="2"/>
    </font>
    <font>
      <i/>
      <sz val="10"/>
      <color rgb="FF0000FF"/>
      <name val="Arial Narrow"/>
      <family val="2"/>
    </font>
    <font>
      <sz val="10"/>
      <color theme="9" tint="-0.499984740745262"/>
      <name val="Arial Narrow"/>
      <family val="2"/>
    </font>
    <font>
      <i/>
      <sz val="10"/>
      <color rgb="FFFF0000"/>
      <name val="Arial Narrow"/>
      <family val="2"/>
    </font>
    <font>
      <sz val="10"/>
      <color theme="0"/>
      <name val="Arial Narrow"/>
      <family val="2"/>
    </font>
    <font>
      <sz val="10"/>
      <color rgb="FFFF0000"/>
      <name val="Arial Narrow"/>
      <family val="2"/>
    </font>
    <font>
      <b/>
      <strike/>
      <sz val="10"/>
      <color rgb="FFFF0000"/>
      <name val="Arial Narrow"/>
      <family val="2"/>
    </font>
    <font>
      <b/>
      <strike/>
      <sz val="10"/>
      <color rgb="FF0000FF"/>
      <name val="Arial Narrow"/>
      <family val="2"/>
    </font>
    <font>
      <sz val="10"/>
      <color theme="0" tint="-0.249977111117893"/>
      <name val="Arial Narrow"/>
      <family val="2"/>
    </font>
    <font>
      <b/>
      <sz val="10"/>
      <color rgb="FF0033CC"/>
      <name val="Arial Narrow"/>
      <family val="2"/>
    </font>
    <font>
      <sz val="10"/>
      <color theme="1"/>
      <name val="Arial Narrow"/>
      <family val="2"/>
    </font>
    <font>
      <i/>
      <sz val="9"/>
      <color rgb="FFC0000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1"/>
      <color theme="9" tint="-0.499984740745262"/>
      <name val="Arial Narrow"/>
      <family val="2"/>
    </font>
    <font>
      <sz val="9"/>
      <color theme="9" tint="-0.499984740745262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F5A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F51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D5B4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/>
      <top style="thick">
        <color rgb="FF1F5152"/>
      </top>
      <bottom style="thin">
        <color theme="6" tint="-0.24994659260841701"/>
      </bottom>
      <diagonal/>
    </border>
    <border>
      <left/>
      <right/>
      <top/>
      <bottom style="thin">
        <color theme="9" tint="0.59996337778862885"/>
      </bottom>
      <diagonal/>
    </border>
    <border>
      <left/>
      <right/>
      <top style="thin">
        <color theme="9" tint="0.59996337778862885"/>
      </top>
      <bottom/>
      <diagonal/>
    </border>
    <border>
      <left style="thin">
        <color rgb="FF1F5152"/>
      </left>
      <right style="thin">
        <color rgb="FF1F5152"/>
      </right>
      <top style="thin">
        <color rgb="FF1F5152"/>
      </top>
      <bottom style="thin">
        <color rgb="FF1F5152"/>
      </bottom>
      <diagonal/>
    </border>
    <border>
      <left style="thin">
        <color rgb="FF1F5152"/>
      </left>
      <right/>
      <top style="thin">
        <color rgb="FF1F5152"/>
      </top>
      <bottom/>
      <diagonal/>
    </border>
    <border>
      <left/>
      <right/>
      <top style="thin">
        <color rgb="FF1F5152"/>
      </top>
      <bottom/>
      <diagonal/>
    </border>
    <border>
      <left/>
      <right style="thin">
        <color rgb="FF1F5152"/>
      </right>
      <top style="thin">
        <color rgb="FF1F5152"/>
      </top>
      <bottom/>
      <diagonal/>
    </border>
    <border>
      <left style="thin">
        <color rgb="FF1F5152"/>
      </left>
      <right/>
      <top/>
      <bottom style="thin">
        <color rgb="FF1F5152"/>
      </bottom>
      <diagonal/>
    </border>
    <border>
      <left/>
      <right/>
      <top/>
      <bottom style="thin">
        <color rgb="FF1F5152"/>
      </bottom>
      <diagonal/>
    </border>
    <border>
      <left/>
      <right style="thin">
        <color rgb="FF1F5152"/>
      </right>
      <top/>
      <bottom style="thin">
        <color rgb="FF1F5152"/>
      </bottom>
      <diagonal/>
    </border>
    <border>
      <left/>
      <right/>
      <top/>
      <bottom style="thick">
        <color rgb="FF1F5152"/>
      </bottom>
      <diagonal/>
    </border>
    <border>
      <left/>
      <right/>
      <top style="thin">
        <color rgb="FF1F5152"/>
      </top>
      <bottom style="thin">
        <color rgb="FF1F5152"/>
      </bottom>
      <diagonal/>
    </border>
    <border>
      <left style="thin">
        <color rgb="FF1F5152"/>
      </left>
      <right/>
      <top style="thin">
        <color rgb="FF1F5152"/>
      </top>
      <bottom style="thin">
        <color indexed="64"/>
      </bottom>
      <diagonal/>
    </border>
    <border>
      <left/>
      <right/>
      <top style="thin">
        <color rgb="FF1F5152"/>
      </top>
      <bottom style="thin">
        <color indexed="64"/>
      </bottom>
      <diagonal/>
    </border>
    <border>
      <left/>
      <right style="thin">
        <color rgb="FF1F5152"/>
      </right>
      <top style="thin">
        <color rgb="FF1F5152"/>
      </top>
      <bottom style="thin">
        <color indexed="64"/>
      </bottom>
      <diagonal/>
    </border>
    <border>
      <left style="thin">
        <color rgb="FF1F5152"/>
      </left>
      <right/>
      <top/>
      <bottom/>
      <diagonal/>
    </border>
    <border>
      <left/>
      <right style="thin">
        <color rgb="FF1F5152"/>
      </right>
      <top/>
      <bottom/>
      <diagonal/>
    </border>
    <border>
      <left style="thin">
        <color rgb="FF1F5152"/>
      </left>
      <right/>
      <top/>
      <bottom style="thin">
        <color indexed="64"/>
      </bottom>
      <diagonal/>
    </border>
    <border>
      <left/>
      <right style="thin">
        <color rgb="FF1F515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1F51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1F5152"/>
      </bottom>
      <diagonal/>
    </border>
    <border>
      <left/>
      <right/>
      <top style="thick">
        <color rgb="FF1F5152"/>
      </top>
      <bottom style="thick">
        <color rgb="FF1F5152"/>
      </bottom>
      <diagonal/>
    </border>
    <border>
      <left/>
      <right/>
      <top/>
      <bottom style="thin">
        <color rgb="FFDF5A00"/>
      </bottom>
      <diagonal/>
    </border>
    <border>
      <left/>
      <right style="thin">
        <color indexed="64"/>
      </right>
      <top/>
      <bottom style="thin">
        <color rgb="FFDF5A00"/>
      </bottom>
      <diagonal/>
    </border>
    <border>
      <left style="medium">
        <color rgb="FF1F5152"/>
      </left>
      <right/>
      <top style="medium">
        <color rgb="FF1F5152"/>
      </top>
      <bottom/>
      <diagonal/>
    </border>
    <border>
      <left/>
      <right/>
      <top style="medium">
        <color rgb="FF1F5152"/>
      </top>
      <bottom/>
      <diagonal/>
    </border>
    <border>
      <left/>
      <right style="medium">
        <color rgb="FF1F5152"/>
      </right>
      <top style="medium">
        <color rgb="FF1F5152"/>
      </top>
      <bottom/>
      <diagonal/>
    </border>
    <border>
      <left style="medium">
        <color rgb="FF1F5152"/>
      </left>
      <right/>
      <top/>
      <bottom/>
      <diagonal/>
    </border>
    <border>
      <left/>
      <right style="medium">
        <color rgb="FF1F5152"/>
      </right>
      <top/>
      <bottom/>
      <diagonal/>
    </border>
    <border>
      <left style="medium">
        <color rgb="FF1F5152"/>
      </left>
      <right/>
      <top/>
      <bottom style="medium">
        <color rgb="FF1F5152"/>
      </bottom>
      <diagonal/>
    </border>
    <border>
      <left/>
      <right/>
      <top/>
      <bottom style="medium">
        <color rgb="FF1F5152"/>
      </bottom>
      <diagonal/>
    </border>
    <border>
      <left/>
      <right style="medium">
        <color rgb="FF1F5152"/>
      </right>
      <top/>
      <bottom style="medium">
        <color rgb="FF1F5152"/>
      </bottom>
      <diagonal/>
    </border>
    <border>
      <left style="medium">
        <color rgb="FFDF5A00"/>
      </left>
      <right/>
      <top style="medium">
        <color rgb="FFDF5A00"/>
      </top>
      <bottom/>
      <diagonal/>
    </border>
    <border>
      <left/>
      <right/>
      <top style="medium">
        <color rgb="FFDF5A00"/>
      </top>
      <bottom/>
      <diagonal/>
    </border>
    <border>
      <left/>
      <right style="medium">
        <color rgb="FFDF5A00"/>
      </right>
      <top style="medium">
        <color rgb="FFDF5A00"/>
      </top>
      <bottom/>
      <diagonal/>
    </border>
    <border>
      <left style="medium">
        <color rgb="FFDF5A00"/>
      </left>
      <right/>
      <top/>
      <bottom style="thin">
        <color theme="6" tint="-0.24994659260841701"/>
      </bottom>
      <diagonal/>
    </border>
    <border>
      <left/>
      <right style="medium">
        <color rgb="FFDF5A00"/>
      </right>
      <top/>
      <bottom style="thin">
        <color theme="6" tint="-0.24994659260841701"/>
      </bottom>
      <diagonal/>
    </border>
    <border>
      <left style="medium">
        <color rgb="FFDF5A00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medium">
        <color rgb="FFDF5A00"/>
      </right>
      <top style="thin">
        <color theme="6" tint="-0.24994659260841701"/>
      </top>
      <bottom style="thin">
        <color theme="6" tint="-0.24994659260841701"/>
      </bottom>
      <diagonal/>
    </border>
    <border>
      <left style="medium">
        <color rgb="FFDF5A00"/>
      </left>
      <right/>
      <top/>
      <bottom/>
      <diagonal/>
    </border>
    <border>
      <left/>
      <right style="medium">
        <color rgb="FFDF5A00"/>
      </right>
      <top/>
      <bottom/>
      <diagonal/>
    </border>
    <border>
      <left style="medium">
        <color rgb="FFDF5A00"/>
      </left>
      <right/>
      <top/>
      <bottom style="thin">
        <color theme="9" tint="0.59996337778862885"/>
      </bottom>
      <diagonal/>
    </border>
    <border>
      <left style="medium">
        <color rgb="FFDF5A00"/>
      </left>
      <right/>
      <top style="thin">
        <color rgb="FF1F5152"/>
      </top>
      <bottom/>
      <diagonal/>
    </border>
    <border>
      <left style="medium">
        <color rgb="FFDF5A00"/>
      </left>
      <right/>
      <top/>
      <bottom style="thin">
        <color rgb="FF1F5152"/>
      </bottom>
      <diagonal/>
    </border>
    <border>
      <left style="medium">
        <color rgb="FFDF5A00"/>
      </left>
      <right style="thin">
        <color indexed="64"/>
      </right>
      <top/>
      <bottom/>
      <diagonal/>
    </border>
    <border>
      <left style="thin">
        <color rgb="FF1F5152"/>
      </left>
      <right style="medium">
        <color rgb="FFDF5A00"/>
      </right>
      <top style="thin">
        <color rgb="FF1F5152"/>
      </top>
      <bottom style="thin">
        <color rgb="FF1F5152"/>
      </bottom>
      <diagonal/>
    </border>
    <border>
      <left style="medium">
        <color rgb="FFDF5A00"/>
      </left>
      <right/>
      <top/>
      <bottom style="thick">
        <color rgb="FF1F5152"/>
      </bottom>
      <diagonal/>
    </border>
    <border>
      <left/>
      <right style="medium">
        <color rgb="FFDF5A00"/>
      </right>
      <top/>
      <bottom style="thick">
        <color rgb="FF1F5152"/>
      </bottom>
      <diagonal/>
    </border>
    <border>
      <left style="medium">
        <color rgb="FFDF5A00"/>
      </left>
      <right/>
      <top style="thick">
        <color rgb="FF1F5152"/>
      </top>
      <bottom style="thin">
        <color theme="6" tint="-0.24994659260841701"/>
      </bottom>
      <diagonal/>
    </border>
    <border>
      <left/>
      <right style="medium">
        <color rgb="FFDF5A00"/>
      </right>
      <top style="thick">
        <color rgb="FF1F5152"/>
      </top>
      <bottom style="thin">
        <color theme="6" tint="-0.24994659260841701"/>
      </bottom>
      <diagonal/>
    </border>
    <border>
      <left style="medium">
        <color rgb="FFDF5A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DF5A00"/>
      </right>
      <top style="thin">
        <color indexed="64"/>
      </top>
      <bottom style="thin">
        <color indexed="64"/>
      </bottom>
      <diagonal/>
    </border>
    <border>
      <left style="medium">
        <color rgb="FFDF5A00"/>
      </left>
      <right/>
      <top style="thin">
        <color theme="9" tint="0.59996337778862885"/>
      </top>
      <bottom/>
      <diagonal/>
    </border>
    <border>
      <left/>
      <right style="medium">
        <color rgb="FFDF5A00"/>
      </right>
      <top style="thin">
        <color theme="9" tint="0.59996337778862885"/>
      </top>
      <bottom/>
      <diagonal/>
    </border>
    <border>
      <left style="medium">
        <color rgb="FFDF5A00"/>
      </left>
      <right/>
      <top/>
      <bottom style="thin">
        <color rgb="FFDF5A00"/>
      </bottom>
      <diagonal/>
    </border>
    <border>
      <left/>
      <right style="medium">
        <color rgb="FFDF5A00"/>
      </right>
      <top style="thin">
        <color indexed="64"/>
      </top>
      <bottom/>
      <diagonal/>
    </border>
    <border>
      <left style="medium">
        <color rgb="FFDF5A00"/>
      </left>
      <right/>
      <top style="thick">
        <color rgb="FF1F5152"/>
      </top>
      <bottom style="thick">
        <color rgb="FF1F5152"/>
      </bottom>
      <diagonal/>
    </border>
    <border>
      <left/>
      <right style="medium">
        <color rgb="FFDF5A00"/>
      </right>
      <top style="thick">
        <color rgb="FF1F5152"/>
      </top>
      <bottom style="thick">
        <color rgb="FF1F5152"/>
      </bottom>
      <diagonal/>
    </border>
    <border>
      <left style="medium">
        <color rgb="FFDF5A00"/>
      </left>
      <right/>
      <top/>
      <bottom style="medium">
        <color rgb="FFDF5A00"/>
      </bottom>
      <diagonal/>
    </border>
    <border>
      <left/>
      <right/>
      <top/>
      <bottom style="medium">
        <color rgb="FFDF5A00"/>
      </bottom>
      <diagonal/>
    </border>
    <border>
      <left/>
      <right style="medium">
        <color rgb="FFDF5A00"/>
      </right>
      <top/>
      <bottom style="medium">
        <color rgb="FFDF5A00"/>
      </bottom>
      <diagonal/>
    </border>
    <border>
      <left/>
      <right style="thin">
        <color rgb="FF1F5152"/>
      </right>
      <top style="thin">
        <color rgb="FF1F5152"/>
      </top>
      <bottom style="thin">
        <color rgb="FF1F5152"/>
      </bottom>
      <diagonal/>
    </border>
    <border>
      <left style="medium">
        <color auto="1"/>
      </left>
      <right/>
      <top/>
      <bottom style="medium">
        <color rgb="FF1F5152"/>
      </bottom>
      <diagonal/>
    </border>
  </borders>
  <cellStyleXfs count="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</cellStyleXfs>
  <cellXfs count="333">
    <xf numFmtId="0" fontId="0" fillId="0" borderId="0" xfId="0"/>
    <xf numFmtId="3" fontId="1" fillId="4" borderId="5" xfId="0" applyNumberFormat="1" applyFont="1" applyFill="1" applyBorder="1"/>
    <xf numFmtId="49" fontId="2" fillId="4" borderId="5" xfId="0" applyNumberFormat="1" applyFont="1" applyFill="1" applyBorder="1" applyAlignment="1">
      <alignment horizontal="right"/>
    </xf>
    <xf numFmtId="0" fontId="0" fillId="4" borderId="5" xfId="0" applyFill="1" applyBorder="1"/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 applyAlignment="1">
      <alignment horizontal="left" vertical="center"/>
    </xf>
    <xf numFmtId="0" fontId="9" fillId="4" borderId="0" xfId="0" applyFont="1" applyFill="1"/>
    <xf numFmtId="0" fontId="15" fillId="4" borderId="0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center" vertical="center" wrapText="1"/>
    </xf>
    <xf numFmtId="2" fontId="15" fillId="4" borderId="0" xfId="2" applyNumberFormat="1" applyFont="1" applyFill="1" applyBorder="1" applyAlignment="1">
      <alignment horizontal="center" vertical="center" wrapText="1"/>
    </xf>
    <xf numFmtId="0" fontId="10" fillId="4" borderId="0" xfId="0" applyFont="1" applyFill="1"/>
    <xf numFmtId="1" fontId="10" fillId="4" borderId="0" xfId="0" applyNumberFormat="1" applyFont="1" applyFill="1"/>
    <xf numFmtId="164" fontId="10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11" fillId="4" borderId="0" xfId="0" applyFont="1" applyFill="1"/>
    <xf numFmtId="0" fontId="11" fillId="4" borderId="0" xfId="0" applyFont="1" applyFill="1" applyAlignment="1">
      <alignment wrapText="1"/>
    </xf>
    <xf numFmtId="1" fontId="16" fillId="5" borderId="5" xfId="1" applyNumberFormat="1" applyFont="1" applyFill="1" applyBorder="1" applyAlignment="1">
      <alignment horizontal="center" wrapText="1"/>
    </xf>
    <xf numFmtId="2" fontId="16" fillId="0" borderId="0" xfId="2" applyNumberFormat="1" applyFont="1" applyFill="1" applyBorder="1" applyAlignment="1">
      <alignment horizontal="center" vertical="center" wrapText="1"/>
    </xf>
    <xf numFmtId="1" fontId="16" fillId="0" borderId="0" xfId="1" applyNumberFormat="1" applyFont="1" applyFill="1" applyBorder="1" applyAlignment="1">
      <alignment horizontal="center" wrapText="1"/>
    </xf>
    <xf numFmtId="0" fontId="15" fillId="0" borderId="0" xfId="2" applyFont="1" applyFill="1" applyBorder="1" applyAlignment="1">
      <alignment horizontal="center" vertical="center" wrapText="1"/>
    </xf>
    <xf numFmtId="1" fontId="16" fillId="5" borderId="8" xfId="1" applyNumberFormat="1" applyFont="1" applyFill="1" applyBorder="1" applyAlignment="1">
      <alignment horizontal="center" wrapText="1"/>
    </xf>
    <xf numFmtId="2" fontId="16" fillId="6" borderId="5" xfId="2" applyNumberFormat="1" applyFont="1" applyFill="1" applyBorder="1" applyAlignment="1">
      <alignment horizontal="center" vertical="center" wrapText="1"/>
    </xf>
    <xf numFmtId="1" fontId="16" fillId="6" borderId="5" xfId="1" applyNumberFormat="1" applyFont="1" applyFill="1" applyBorder="1" applyAlignment="1">
      <alignment horizontal="center" wrapText="1"/>
    </xf>
    <xf numFmtId="0" fontId="15" fillId="7" borderId="5" xfId="2" applyFont="1" applyFill="1" applyBorder="1" applyAlignment="1">
      <alignment horizontal="center" vertical="center" wrapText="1"/>
    </xf>
    <xf numFmtId="0" fontId="16" fillId="5" borderId="5" xfId="2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12" fillId="7" borderId="5" xfId="0" applyFont="1" applyFill="1" applyBorder="1"/>
    <xf numFmtId="0" fontId="13" fillId="7" borderId="5" xfId="0" applyFont="1" applyFill="1" applyBorder="1" applyAlignment="1">
      <alignment horizontal="center" wrapText="1"/>
    </xf>
    <xf numFmtId="0" fontId="22" fillId="4" borderId="0" xfId="0" applyFont="1" applyFill="1"/>
    <xf numFmtId="0" fontId="22" fillId="0" borderId="0" xfId="0" applyFont="1"/>
    <xf numFmtId="0" fontId="32" fillId="4" borderId="0" xfId="0" applyFont="1" applyFill="1"/>
    <xf numFmtId="0" fontId="31" fillId="4" borderId="0" xfId="0" applyFont="1" applyFill="1"/>
    <xf numFmtId="0" fontId="27" fillId="4" borderId="0" xfId="0" applyFont="1" applyFill="1"/>
    <xf numFmtId="0" fontId="33" fillId="4" borderId="0" xfId="0" applyFont="1" applyFill="1"/>
    <xf numFmtId="0" fontId="0" fillId="4" borderId="42" xfId="0" applyFill="1" applyBorder="1"/>
    <xf numFmtId="0" fontId="0" fillId="4" borderId="43" xfId="0" applyFill="1" applyBorder="1"/>
    <xf numFmtId="0" fontId="50" fillId="4" borderId="0" xfId="0" applyFont="1" applyFill="1" applyAlignment="1">
      <alignment horizontal="center" wrapText="1"/>
    </xf>
    <xf numFmtId="0" fontId="0" fillId="4" borderId="0" xfId="0" applyFill="1" applyAlignment="1">
      <alignment wrapText="1"/>
    </xf>
    <xf numFmtId="0" fontId="22" fillId="4" borderId="47" xfId="0" applyFont="1" applyFill="1" applyBorder="1"/>
    <xf numFmtId="0" fontId="22" fillId="4" borderId="48" xfId="0" applyFont="1" applyFill="1" applyBorder="1"/>
    <xf numFmtId="0" fontId="22" fillId="4" borderId="49" xfId="0" applyFont="1" applyFill="1" applyBorder="1"/>
    <xf numFmtId="0" fontId="23" fillId="4" borderId="54" xfId="0" applyFont="1" applyFill="1" applyBorder="1" applyAlignment="1">
      <alignment horizontal="left" vertical="center"/>
    </xf>
    <xf numFmtId="0" fontId="23" fillId="4" borderId="55" xfId="0" applyFont="1" applyFill="1" applyBorder="1" applyAlignment="1">
      <alignment horizontal="left" vertical="center"/>
    </xf>
    <xf numFmtId="0" fontId="24" fillId="4" borderId="55" xfId="0" applyFont="1" applyFill="1" applyBorder="1" applyAlignment="1">
      <alignment vertical="center"/>
    </xf>
    <xf numFmtId="0" fontId="22" fillId="4" borderId="54" xfId="0" applyFont="1" applyFill="1" applyBorder="1"/>
    <xf numFmtId="0" fontId="22" fillId="4" borderId="55" xfId="0" applyFont="1" applyFill="1" applyBorder="1"/>
    <xf numFmtId="0" fontId="36" fillId="4" borderId="54" xfId="0" applyFont="1" applyFill="1" applyBorder="1"/>
    <xf numFmtId="0" fontId="21" fillId="4" borderId="54" xfId="0" applyFont="1" applyFill="1" applyBorder="1"/>
    <xf numFmtId="0" fontId="21" fillId="4" borderId="55" xfId="0" applyFont="1" applyFill="1" applyBorder="1"/>
    <xf numFmtId="0" fontId="27" fillId="4" borderId="54" xfId="0" applyFont="1" applyFill="1" applyBorder="1" applyAlignment="1">
      <alignment horizontal="left"/>
    </xf>
    <xf numFmtId="0" fontId="30" fillId="4" borderId="54" xfId="0" applyFont="1" applyFill="1" applyBorder="1"/>
    <xf numFmtId="0" fontId="30" fillId="4" borderId="55" xfId="0" applyFont="1" applyFill="1" applyBorder="1"/>
    <xf numFmtId="0" fontId="6" fillId="13" borderId="0" xfId="0" applyFont="1" applyFill="1"/>
    <xf numFmtId="0" fontId="6" fillId="12" borderId="0" xfId="0" applyFont="1" applyFill="1"/>
    <xf numFmtId="1" fontId="52" fillId="12" borderId="2" xfId="0" applyNumberFormat="1" applyFont="1" applyFill="1" applyBorder="1" applyAlignment="1" applyProtection="1">
      <alignment horizontal="center"/>
      <protection locked="0"/>
    </xf>
    <xf numFmtId="0" fontId="54" fillId="11" borderId="17" xfId="0" applyFont="1" applyFill="1" applyBorder="1" applyAlignment="1" applyProtection="1">
      <alignment horizontal="center" vertical="center"/>
      <protection locked="0"/>
    </xf>
    <xf numFmtId="0" fontId="54" fillId="11" borderId="1" xfId="0" applyFont="1" applyFill="1" applyBorder="1" applyAlignment="1" applyProtection="1">
      <alignment horizontal="center"/>
      <protection locked="0"/>
    </xf>
    <xf numFmtId="0" fontId="36" fillId="4" borderId="2" xfId="0" applyFont="1" applyFill="1" applyBorder="1"/>
    <xf numFmtId="0" fontId="55" fillId="4" borderId="1" xfId="0" applyFont="1" applyFill="1" applyBorder="1" applyAlignment="1">
      <alignment horizontal="center"/>
    </xf>
    <xf numFmtId="0" fontId="40" fillId="4" borderId="54" xfId="0" applyFont="1" applyFill="1" applyBorder="1" applyAlignment="1">
      <alignment horizontal="right"/>
    </xf>
    <xf numFmtId="0" fontId="36" fillId="4" borderId="54" xfId="0" applyFont="1" applyFill="1" applyBorder="1" applyAlignment="1">
      <alignment horizontal="right"/>
    </xf>
    <xf numFmtId="0" fontId="41" fillId="4" borderId="55" xfId="0" applyFont="1" applyFill="1" applyBorder="1"/>
    <xf numFmtId="0" fontId="41" fillId="4" borderId="54" xfId="0" applyFont="1" applyFill="1" applyBorder="1"/>
    <xf numFmtId="0" fontId="56" fillId="4" borderId="54" xfId="0" applyFont="1" applyFill="1" applyBorder="1" applyAlignment="1">
      <alignment horizontal="left" wrapText="1"/>
    </xf>
    <xf numFmtId="0" fontId="38" fillId="4" borderId="54" xfId="0" applyFont="1" applyFill="1" applyBorder="1" applyAlignment="1">
      <alignment wrapText="1"/>
    </xf>
    <xf numFmtId="0" fontId="41" fillId="4" borderId="2" xfId="0" applyFont="1" applyFill="1" applyBorder="1"/>
    <xf numFmtId="0" fontId="56" fillId="4" borderId="54" xfId="0" applyFont="1" applyFill="1" applyBorder="1" applyAlignment="1">
      <alignment vertical="center"/>
    </xf>
    <xf numFmtId="0" fontId="41" fillId="4" borderId="2" xfId="0" applyFont="1" applyFill="1" applyBorder="1" applyAlignment="1">
      <alignment vertical="center"/>
    </xf>
    <xf numFmtId="0" fontId="60" fillId="4" borderId="2" xfId="0" applyFont="1" applyFill="1" applyBorder="1" applyAlignment="1">
      <alignment horizontal="right" vertical="center" wrapText="1"/>
    </xf>
    <xf numFmtId="0" fontId="56" fillId="4" borderId="54" xfId="0" applyFont="1" applyFill="1" applyBorder="1"/>
    <xf numFmtId="0" fontId="38" fillId="4" borderId="5" xfId="0" applyFont="1" applyFill="1" applyBorder="1" applyAlignment="1">
      <alignment horizontal="center"/>
    </xf>
    <xf numFmtId="0" fontId="60" fillId="4" borderId="54" xfId="0" applyFont="1" applyFill="1" applyBorder="1" applyAlignment="1">
      <alignment horizontal="left"/>
    </xf>
    <xf numFmtId="0" fontId="63" fillId="10" borderId="28" xfId="0" applyFont="1" applyFill="1" applyBorder="1"/>
    <xf numFmtId="0" fontId="61" fillId="4" borderId="29" xfId="0" applyFont="1" applyFill="1" applyBorder="1" applyAlignment="1">
      <alignment horizontal="right"/>
    </xf>
    <xf numFmtId="0" fontId="55" fillId="11" borderId="33" xfId="0" applyFont="1" applyFill="1" applyBorder="1" applyAlignment="1" applyProtection="1">
      <alignment horizontal="center"/>
      <protection locked="0"/>
    </xf>
    <xf numFmtId="0" fontId="61" fillId="4" borderId="30" xfId="0" applyFont="1" applyFill="1" applyBorder="1" applyAlignment="1">
      <alignment horizontal="left"/>
    </xf>
    <xf numFmtId="0" fontId="41" fillId="4" borderId="29" xfId="0" applyFont="1" applyFill="1" applyBorder="1"/>
    <xf numFmtId="0" fontId="41" fillId="4" borderId="30" xfId="0" applyFont="1" applyFill="1" applyBorder="1"/>
    <xf numFmtId="0" fontId="55" fillId="11" borderId="25" xfId="0" applyFont="1" applyFill="1" applyBorder="1" applyAlignment="1" applyProtection="1">
      <alignment horizontal="center"/>
      <protection locked="0"/>
    </xf>
    <xf numFmtId="164" fontId="65" fillId="4" borderId="25" xfId="0" applyNumberFormat="1" applyFont="1" applyFill="1" applyBorder="1" applyAlignment="1">
      <alignment horizontal="right"/>
    </xf>
    <xf numFmtId="0" fontId="66" fillId="4" borderId="30" xfId="0" applyFont="1" applyFill="1" applyBorder="1" applyAlignment="1">
      <alignment horizontal="left"/>
    </xf>
    <xf numFmtId="0" fontId="41" fillId="4" borderId="21" xfId="0" applyFont="1" applyFill="1" applyBorder="1" applyAlignment="1">
      <alignment horizontal="right"/>
    </xf>
    <xf numFmtId="0" fontId="41" fillId="4" borderId="22" xfId="0" applyFont="1" applyFill="1" applyBorder="1"/>
    <xf numFmtId="0" fontId="41" fillId="4" borderId="22" xfId="0" applyFont="1" applyFill="1" applyBorder="1" applyAlignment="1">
      <alignment horizontal="left"/>
    </xf>
    <xf numFmtId="2" fontId="41" fillId="4" borderId="22" xfId="0" applyNumberFormat="1" applyFont="1" applyFill="1" applyBorder="1"/>
    <xf numFmtId="0" fontId="41" fillId="4" borderId="23" xfId="0" applyFont="1" applyFill="1" applyBorder="1" applyAlignment="1">
      <alignment horizontal="left"/>
    </xf>
    <xf numFmtId="0" fontId="41" fillId="4" borderId="31" xfId="0" applyFont="1" applyFill="1" applyBorder="1" applyAlignment="1">
      <alignment horizontal="right"/>
    </xf>
    <xf numFmtId="0" fontId="41" fillId="4" borderId="1" xfId="0" applyFont="1" applyFill="1" applyBorder="1"/>
    <xf numFmtId="0" fontId="41" fillId="4" borderId="1" xfId="0" applyFont="1" applyFill="1" applyBorder="1" applyAlignment="1">
      <alignment horizontal="left"/>
    </xf>
    <xf numFmtId="0" fontId="41" fillId="4" borderId="32" xfId="0" applyFont="1" applyFill="1" applyBorder="1" applyAlignment="1">
      <alignment horizontal="left"/>
    </xf>
    <xf numFmtId="0" fontId="41" fillId="4" borderId="30" xfId="0" applyFont="1" applyFill="1" applyBorder="1" applyAlignment="1">
      <alignment horizontal="left"/>
    </xf>
    <xf numFmtId="0" fontId="41" fillId="4" borderId="1" xfId="0" applyFont="1" applyFill="1" applyBorder="1" applyAlignment="1">
      <alignment horizontal="right"/>
    </xf>
    <xf numFmtId="2" fontId="41" fillId="4" borderId="1" xfId="0" applyNumberFormat="1" applyFont="1" applyFill="1" applyBorder="1"/>
    <xf numFmtId="0" fontId="63" fillId="10" borderId="1" xfId="0" applyFont="1" applyFill="1" applyBorder="1"/>
    <xf numFmtId="0" fontId="67" fillId="10" borderId="28" xfId="0" applyFont="1" applyFill="1" applyBorder="1"/>
    <xf numFmtId="0" fontId="58" fillId="11" borderId="25" xfId="0" applyFont="1" applyFill="1" applyBorder="1" applyAlignment="1" applyProtection="1">
      <alignment horizontal="center"/>
      <protection locked="0"/>
    </xf>
    <xf numFmtId="0" fontId="41" fillId="4" borderId="10" xfId="0" applyFont="1" applyFill="1" applyBorder="1"/>
    <xf numFmtId="0" fontId="41" fillId="4" borderId="21" xfId="0" applyFont="1" applyFill="1" applyBorder="1"/>
    <xf numFmtId="0" fontId="41" fillId="4" borderId="23" xfId="0" applyFont="1" applyFill="1" applyBorder="1"/>
    <xf numFmtId="0" fontId="38" fillId="4" borderId="17" xfId="0" applyFont="1" applyFill="1" applyBorder="1" applyAlignment="1">
      <alignment horizontal="center"/>
    </xf>
    <xf numFmtId="1" fontId="38" fillId="4" borderId="17" xfId="0" applyNumberFormat="1" applyFont="1" applyFill="1" applyBorder="1" applyAlignment="1">
      <alignment horizontal="center"/>
    </xf>
    <xf numFmtId="0" fontId="56" fillId="4" borderId="55" xfId="0" applyFont="1" applyFill="1" applyBorder="1"/>
    <xf numFmtId="0" fontId="56" fillId="4" borderId="61" xfId="0" applyFont="1" applyFill="1" applyBorder="1"/>
    <xf numFmtId="0" fontId="56" fillId="4" borderId="24" xfId="0" applyFont="1" applyFill="1" applyBorder="1"/>
    <xf numFmtId="0" fontId="56" fillId="4" borderId="62" xfId="0" applyFont="1" applyFill="1" applyBorder="1"/>
    <xf numFmtId="0" fontId="41" fillId="4" borderId="67" xfId="0" applyFont="1" applyFill="1" applyBorder="1"/>
    <xf numFmtId="0" fontId="41" fillId="4" borderId="16" xfId="0" applyFont="1" applyFill="1" applyBorder="1"/>
    <xf numFmtId="0" fontId="41" fillId="4" borderId="68" xfId="0" applyFont="1" applyFill="1" applyBorder="1"/>
    <xf numFmtId="0" fontId="36" fillId="4" borderId="54" xfId="0" applyFont="1" applyFill="1" applyBorder="1" applyAlignment="1">
      <alignment vertical="top"/>
    </xf>
    <xf numFmtId="0" fontId="36" fillId="4" borderId="54" xfId="0" applyFont="1" applyFill="1" applyBorder="1" applyAlignment="1">
      <alignment vertical="center"/>
    </xf>
    <xf numFmtId="0" fontId="36" fillId="0" borderId="4" xfId="0" applyFont="1" applyBorder="1" applyAlignment="1">
      <alignment horizontal="right"/>
    </xf>
    <xf numFmtId="0" fontId="42" fillId="10" borderId="11" xfId="0" applyFont="1" applyFill="1" applyBorder="1" applyAlignment="1">
      <alignment horizontal="left"/>
    </xf>
    <xf numFmtId="0" fontId="42" fillId="10" borderId="3" xfId="0" applyFont="1" applyFill="1" applyBorder="1" applyAlignment="1">
      <alignment horizontal="left"/>
    </xf>
    <xf numFmtId="0" fontId="63" fillId="10" borderId="9" xfId="0" applyFont="1" applyFill="1" applyBorder="1"/>
    <xf numFmtId="0" fontId="63" fillId="10" borderId="11" xfId="0" applyFont="1" applyFill="1" applyBorder="1"/>
    <xf numFmtId="0" fontId="36" fillId="4" borderId="69" xfId="0" applyFont="1" applyFill="1" applyBorder="1"/>
    <xf numFmtId="2" fontId="38" fillId="4" borderId="55" xfId="0" applyNumberFormat="1" applyFont="1" applyFill="1" applyBorder="1" applyAlignment="1">
      <alignment horizontal="center" vertical="top"/>
    </xf>
    <xf numFmtId="0" fontId="42" fillId="10" borderId="27" xfId="0" applyFont="1" applyFill="1" applyBorder="1" applyAlignment="1">
      <alignment horizontal="center"/>
    </xf>
    <xf numFmtId="0" fontId="42" fillId="10" borderId="3" xfId="0" applyFont="1" applyFill="1" applyBorder="1" applyAlignment="1">
      <alignment horizontal="center"/>
    </xf>
    <xf numFmtId="1" fontId="52" fillId="4" borderId="55" xfId="0" applyNumberFormat="1" applyFont="1" applyFill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24" fillId="4" borderId="0" xfId="0" applyFont="1" applyFill="1" applyAlignment="1">
      <alignment vertical="center"/>
    </xf>
    <xf numFmtId="0" fontId="56" fillId="4" borderId="0" xfId="0" applyFont="1" applyFill="1" applyAlignment="1">
      <alignment horizontal="right"/>
    </xf>
    <xf numFmtId="0" fontId="57" fillId="4" borderId="0" xfId="0" applyFont="1" applyFill="1"/>
    <xf numFmtId="0" fontId="41" fillId="4" borderId="0" xfId="0" applyFont="1" applyFill="1"/>
    <xf numFmtId="0" fontId="36" fillId="4" borderId="0" xfId="0" applyFont="1" applyFill="1" applyAlignment="1">
      <alignment horizontal="right"/>
    </xf>
    <xf numFmtId="0" fontId="38" fillId="4" borderId="0" xfId="0" applyFont="1" applyFill="1" applyAlignment="1">
      <alignment horizontal="right"/>
    </xf>
    <xf numFmtId="164" fontId="52" fillId="11" borderId="0" xfId="0" applyNumberFormat="1" applyFont="1" applyFill="1" applyAlignment="1" applyProtection="1">
      <alignment horizontal="center" vertical="center"/>
      <protection locked="0"/>
    </xf>
    <xf numFmtId="1" fontId="52" fillId="11" borderId="0" xfId="0" applyNumberFormat="1" applyFont="1" applyFill="1" applyAlignment="1" applyProtection="1">
      <alignment vertical="center"/>
      <protection locked="0"/>
    </xf>
    <xf numFmtId="0" fontId="56" fillId="4" borderId="0" xfId="0" applyFont="1" applyFill="1" applyAlignment="1">
      <alignment horizontal="left" wrapText="1"/>
    </xf>
    <xf numFmtId="0" fontId="58" fillId="4" borderId="0" xfId="0" applyFont="1" applyFill="1" applyAlignment="1">
      <alignment horizontal="center"/>
    </xf>
    <xf numFmtId="0" fontId="56" fillId="4" borderId="0" xfId="0" applyFont="1" applyFill="1" applyAlignment="1">
      <alignment wrapText="1"/>
    </xf>
    <xf numFmtId="0" fontId="58" fillId="4" borderId="0" xfId="0" applyFont="1" applyFill="1"/>
    <xf numFmtId="0" fontId="36" fillId="4" borderId="0" xfId="0" applyFont="1" applyFill="1"/>
    <xf numFmtId="0" fontId="38" fillId="4" borderId="0" xfId="0" applyFont="1" applyFill="1" applyAlignment="1">
      <alignment wrapText="1"/>
    </xf>
    <xf numFmtId="0" fontId="40" fillId="4" borderId="0" xfId="0" applyFont="1" applyFill="1" applyAlignment="1">
      <alignment horizontal="right"/>
    </xf>
    <xf numFmtId="0" fontId="21" fillId="4" borderId="0" xfId="0" applyFont="1" applyFill="1"/>
    <xf numFmtId="0" fontId="28" fillId="4" borderId="0" xfId="0" applyFont="1" applyFill="1" applyAlignment="1">
      <alignment horizontal="right" vertical="center" wrapText="1"/>
    </xf>
    <xf numFmtId="0" fontId="41" fillId="4" borderId="0" xfId="0" applyFont="1" applyFill="1" applyAlignment="1">
      <alignment vertical="center"/>
    </xf>
    <xf numFmtId="0" fontId="36" fillId="4" borderId="0" xfId="0" applyFont="1" applyFill="1" applyAlignment="1">
      <alignment vertical="center"/>
    </xf>
    <xf numFmtId="0" fontId="38" fillId="4" borderId="0" xfId="0" applyFont="1" applyFill="1" applyAlignment="1">
      <alignment vertical="center"/>
    </xf>
    <xf numFmtId="0" fontId="60" fillId="4" borderId="0" xfId="0" applyFont="1" applyFill="1" applyAlignment="1">
      <alignment horizontal="right" vertical="center" wrapText="1"/>
    </xf>
    <xf numFmtId="0" fontId="29" fillId="4" borderId="0" xfId="0" applyFont="1" applyFill="1" applyAlignment="1">
      <alignment horizontal="left"/>
    </xf>
    <xf numFmtId="0" fontId="27" fillId="4" borderId="0" xfId="0" applyFont="1" applyFill="1" applyAlignment="1">
      <alignment horizontal="center"/>
    </xf>
    <xf numFmtId="0" fontId="62" fillId="4" borderId="0" xfId="0" applyFont="1" applyFill="1"/>
    <xf numFmtId="0" fontId="61" fillId="4" borderId="0" xfId="0" applyFont="1" applyFill="1" applyAlignment="1">
      <alignment horizontal="left"/>
    </xf>
    <xf numFmtId="0" fontId="41" fillId="4" borderId="0" xfId="0" applyFont="1" applyFill="1" applyAlignment="1">
      <alignment horizontal="right"/>
    </xf>
    <xf numFmtId="0" fontId="41" fillId="4" borderId="0" xfId="0" applyFont="1" applyFill="1" applyAlignment="1">
      <alignment horizontal="left"/>
    </xf>
    <xf numFmtId="2" fontId="41" fillId="4" borderId="0" xfId="0" applyNumberFormat="1" applyFont="1" applyFill="1"/>
    <xf numFmtId="0" fontId="61" fillId="4" borderId="0" xfId="0" applyFont="1" applyFill="1" applyAlignment="1">
      <alignment horizontal="right"/>
    </xf>
    <xf numFmtId="0" fontId="21" fillId="4" borderId="0" xfId="0" applyFont="1" applyFill="1" applyAlignment="1">
      <alignment horizontal="center"/>
    </xf>
    <xf numFmtId="1" fontId="22" fillId="4" borderId="0" xfId="0" applyNumberFormat="1" applyFont="1" applyFill="1" applyAlignment="1">
      <alignment horizontal="center"/>
    </xf>
    <xf numFmtId="0" fontId="56" fillId="4" borderId="0" xfId="0" applyFont="1" applyFill="1"/>
    <xf numFmtId="0" fontId="30" fillId="4" borderId="0" xfId="0" applyFont="1" applyFill="1"/>
    <xf numFmtId="0" fontId="64" fillId="4" borderId="0" xfId="0" applyFont="1" applyFill="1"/>
    <xf numFmtId="0" fontId="38" fillId="4" borderId="0" xfId="0" applyFont="1" applyFill="1" applyAlignment="1">
      <alignment horizontal="left"/>
    </xf>
    <xf numFmtId="0" fontId="69" fillId="4" borderId="0" xfId="0" applyFont="1" applyFill="1"/>
    <xf numFmtId="1" fontId="55" fillId="4" borderId="1" xfId="0" applyNumberFormat="1" applyFont="1" applyFill="1" applyBorder="1" applyAlignment="1">
      <alignment horizontal="center"/>
    </xf>
    <xf numFmtId="0" fontId="55" fillId="12" borderId="5" xfId="0" applyFont="1" applyFill="1" applyBorder="1" applyAlignment="1" applyProtection="1">
      <alignment horizontal="center" vertical="center"/>
      <protection locked="0"/>
    </xf>
    <xf numFmtId="0" fontId="54" fillId="11" borderId="5" xfId="0" applyFont="1" applyFill="1" applyBorder="1" applyAlignment="1" applyProtection="1">
      <alignment horizontal="center" vertical="center" wrapText="1"/>
      <protection locked="0"/>
    </xf>
    <xf numFmtId="0" fontId="71" fillId="4" borderId="54" xfId="0" applyFont="1" applyFill="1" applyBorder="1" applyAlignment="1">
      <alignment vertical="top"/>
    </xf>
    <xf numFmtId="0" fontId="71" fillId="4" borderId="0" xfId="0" applyFont="1" applyFill="1" applyAlignment="1">
      <alignment vertical="top"/>
    </xf>
    <xf numFmtId="0" fontId="71" fillId="4" borderId="0" xfId="0" applyFont="1" applyFill="1"/>
    <xf numFmtId="0" fontId="37" fillId="4" borderId="0" xfId="0" applyFont="1" applyFill="1" applyAlignment="1">
      <alignment vertical="top" wrapText="1"/>
    </xf>
    <xf numFmtId="2" fontId="37" fillId="4" borderId="0" xfId="0" applyNumberFormat="1" applyFont="1" applyFill="1" applyAlignment="1">
      <alignment horizontal="center" vertical="top"/>
    </xf>
    <xf numFmtId="0" fontId="73" fillId="4" borderId="61" xfId="0" applyFont="1" applyFill="1" applyBorder="1"/>
    <xf numFmtId="0" fontId="73" fillId="4" borderId="24" xfId="0" applyFont="1" applyFill="1" applyBorder="1"/>
    <xf numFmtId="0" fontId="73" fillId="4" borderId="54" xfId="0" applyFont="1" applyFill="1" applyBorder="1"/>
    <xf numFmtId="0" fontId="73" fillId="4" borderId="0" xfId="0" applyFont="1" applyFill="1"/>
    <xf numFmtId="165" fontId="72" fillId="11" borderId="45" xfId="0" applyNumberFormat="1" applyFont="1" applyFill="1" applyBorder="1" applyAlignment="1" applyProtection="1">
      <alignment horizontal="left"/>
      <protection locked="0"/>
    </xf>
    <xf numFmtId="167" fontId="38" fillId="4" borderId="5" xfId="0" applyNumberFormat="1" applyFont="1" applyFill="1" applyBorder="1" applyAlignment="1">
      <alignment horizontal="center"/>
    </xf>
    <xf numFmtId="167" fontId="64" fillId="4" borderId="2" xfId="0" applyNumberFormat="1" applyFont="1" applyFill="1" applyBorder="1"/>
    <xf numFmtId="167" fontId="38" fillId="4" borderId="17" xfId="0" applyNumberFormat="1" applyFont="1" applyFill="1" applyBorder="1" applyAlignment="1">
      <alignment horizontal="center"/>
    </xf>
    <xf numFmtId="167" fontId="64" fillId="4" borderId="35" xfId="0" applyNumberFormat="1" applyFont="1" applyFill="1" applyBorder="1"/>
    <xf numFmtId="167" fontId="64" fillId="4" borderId="33" xfId="0" applyNumberFormat="1" applyFont="1" applyFill="1" applyBorder="1"/>
    <xf numFmtId="0" fontId="36" fillId="4" borderId="7" xfId="0" applyFont="1" applyFill="1" applyBorder="1" applyAlignment="1">
      <alignment horizontal="right"/>
    </xf>
    <xf numFmtId="167" fontId="68" fillId="4" borderId="5" xfId="0" applyNumberFormat="1" applyFont="1" applyFill="1" applyBorder="1"/>
    <xf numFmtId="167" fontId="68" fillId="4" borderId="3" xfId="0" applyNumberFormat="1" applyFont="1" applyFill="1" applyBorder="1"/>
    <xf numFmtId="0" fontId="61" fillId="4" borderId="4" xfId="0" applyFont="1" applyFill="1" applyBorder="1" applyAlignment="1">
      <alignment horizontal="left"/>
    </xf>
    <xf numFmtId="0" fontId="41" fillId="4" borderId="7" xfId="0" applyFont="1" applyFill="1" applyBorder="1"/>
    <xf numFmtId="0" fontId="41" fillId="4" borderId="6" xfId="0" applyFont="1" applyFill="1" applyBorder="1"/>
    <xf numFmtId="0" fontId="55" fillId="4" borderId="0" xfId="0" applyFont="1" applyFill="1" applyAlignment="1">
      <alignment horizontal="center"/>
    </xf>
    <xf numFmtId="167" fontId="56" fillId="4" borderId="0" xfId="0" applyNumberFormat="1" applyFont="1" applyFill="1"/>
    <xf numFmtId="0" fontId="61" fillId="4" borderId="6" xfId="0" applyFont="1" applyFill="1" applyBorder="1" applyAlignment="1">
      <alignment horizontal="left"/>
    </xf>
    <xf numFmtId="0" fontId="41" fillId="4" borderId="10" xfId="0" applyFont="1" applyFill="1" applyBorder="1" applyAlignment="1">
      <alignment horizontal="right"/>
    </xf>
    <xf numFmtId="164" fontId="41" fillId="4" borderId="1" xfId="0" applyNumberFormat="1" applyFont="1" applyFill="1" applyBorder="1"/>
    <xf numFmtId="0" fontId="41" fillId="4" borderId="6" xfId="0" applyFont="1" applyFill="1" applyBorder="1" applyAlignment="1">
      <alignment horizontal="left"/>
    </xf>
    <xf numFmtId="0" fontId="41" fillId="4" borderId="3" xfId="0" applyFont="1" applyFill="1" applyBorder="1"/>
    <xf numFmtId="164" fontId="41" fillId="4" borderId="3" xfId="0" applyNumberFormat="1" applyFont="1" applyFill="1" applyBorder="1"/>
    <xf numFmtId="0" fontId="41" fillId="4" borderId="9" xfId="0" applyFont="1" applyFill="1" applyBorder="1" applyAlignment="1">
      <alignment horizontal="left"/>
    </xf>
    <xf numFmtId="0" fontId="41" fillId="4" borderId="3" xfId="0" applyFont="1" applyFill="1" applyBorder="1" applyAlignment="1">
      <alignment horizontal="right"/>
    </xf>
    <xf numFmtId="0" fontId="41" fillId="4" borderId="3" xfId="0" applyFont="1" applyFill="1" applyBorder="1" applyAlignment="1">
      <alignment horizontal="left"/>
    </xf>
    <xf numFmtId="164" fontId="42" fillId="10" borderId="3" xfId="0" applyNumberFormat="1" applyFont="1" applyFill="1" applyBorder="1" applyAlignment="1">
      <alignment horizontal="center"/>
    </xf>
    <xf numFmtId="0" fontId="55" fillId="4" borderId="3" xfId="0" applyFont="1" applyFill="1" applyBorder="1" applyAlignment="1">
      <alignment horizontal="center"/>
    </xf>
    <xf numFmtId="0" fontId="41" fillId="4" borderId="9" xfId="0" applyFont="1" applyFill="1" applyBorder="1"/>
    <xf numFmtId="0" fontId="41" fillId="4" borderId="37" xfId="0" applyFont="1" applyFill="1" applyBorder="1"/>
    <xf numFmtId="1" fontId="38" fillId="4" borderId="5" xfId="0" applyNumberFormat="1" applyFont="1" applyFill="1" applyBorder="1" applyAlignment="1">
      <alignment horizontal="center"/>
    </xf>
    <xf numFmtId="0" fontId="74" fillId="4" borderId="24" xfId="0" applyFont="1" applyFill="1" applyBorder="1" applyAlignment="1">
      <alignment horizontal="center"/>
    </xf>
    <xf numFmtId="0" fontId="22" fillId="4" borderId="24" xfId="0" applyFont="1" applyFill="1" applyBorder="1"/>
    <xf numFmtId="0" fontId="22" fillId="4" borderId="62" xfId="0" applyFont="1" applyFill="1" applyBorder="1"/>
    <xf numFmtId="0" fontId="38" fillId="4" borderId="0" xfId="0" applyFont="1" applyFill="1" applyAlignment="1">
      <alignment horizontal="center"/>
    </xf>
    <xf numFmtId="1" fontId="38" fillId="4" borderId="0" xfId="0" applyNumberFormat="1" applyFont="1" applyFill="1" applyAlignment="1">
      <alignment horizontal="center"/>
    </xf>
    <xf numFmtId="0" fontId="75" fillId="4" borderId="54" xfId="0" applyFont="1" applyFill="1" applyBorder="1"/>
    <xf numFmtId="0" fontId="75" fillId="4" borderId="0" xfId="0" applyFont="1" applyFill="1"/>
    <xf numFmtId="0" fontId="22" fillId="11" borderId="5" xfId="0" applyFont="1" applyFill="1" applyBorder="1" applyProtection="1">
      <protection locked="0"/>
    </xf>
    <xf numFmtId="0" fontId="73" fillId="11" borderId="1" xfId="0" applyFont="1" applyFill="1" applyBorder="1" applyAlignment="1" applyProtection="1">
      <alignment horizontal="center"/>
      <protection locked="0"/>
    </xf>
    <xf numFmtId="0" fontId="76" fillId="4" borderId="2" xfId="0" applyFont="1" applyFill="1" applyBorder="1" applyAlignment="1">
      <alignment horizontal="center"/>
    </xf>
    <xf numFmtId="0" fontId="36" fillId="4" borderId="0" xfId="0" applyFont="1" applyFill="1" applyAlignment="1">
      <alignment horizontal="left" vertical="center" wrapText="1"/>
    </xf>
    <xf numFmtId="0" fontId="42" fillId="10" borderId="3" xfId="0" applyFont="1" applyFill="1" applyBorder="1" applyAlignment="1">
      <alignment horizontal="center"/>
    </xf>
    <xf numFmtId="0" fontId="55" fillId="4" borderId="33" xfId="0" applyFont="1" applyFill="1" applyBorder="1" applyAlignment="1">
      <alignment horizontal="center"/>
    </xf>
    <xf numFmtId="0" fontId="36" fillId="11" borderId="76" xfId="0" applyFont="1" applyFill="1" applyBorder="1" applyAlignment="1">
      <alignment horizontal="left" vertical="center" wrapText="1"/>
    </xf>
    <xf numFmtId="0" fontId="36" fillId="11" borderId="17" xfId="0" applyFont="1" applyFill="1" applyBorder="1" applyAlignment="1">
      <alignment horizontal="left" vertical="center" wrapText="1"/>
    </xf>
    <xf numFmtId="0" fontId="36" fillId="11" borderId="60" xfId="0" applyFont="1" applyFill="1" applyBorder="1" applyAlignment="1">
      <alignment horizontal="left" vertical="center" wrapText="1"/>
    </xf>
    <xf numFmtId="0" fontId="35" fillId="9" borderId="54" xfId="0" applyFont="1" applyFill="1" applyBorder="1" applyAlignment="1">
      <alignment horizontal="left" vertical="center"/>
    </xf>
    <xf numFmtId="0" fontId="35" fillId="9" borderId="0" xfId="0" applyFont="1" applyFill="1" applyAlignment="1">
      <alignment horizontal="left" vertical="center"/>
    </xf>
    <xf numFmtId="0" fontId="42" fillId="10" borderId="10" xfId="0" applyFont="1" applyFill="1" applyBorder="1" applyAlignment="1">
      <alignment horizontal="center"/>
    </xf>
    <xf numFmtId="0" fontId="63" fillId="10" borderId="3" xfId="0" applyFont="1" applyFill="1" applyBorder="1"/>
    <xf numFmtId="0" fontId="63" fillId="10" borderId="3" xfId="0" applyFont="1" applyFill="1" applyBorder="1" applyAlignment="1">
      <alignment horizontal="center"/>
    </xf>
    <xf numFmtId="0" fontId="42" fillId="10" borderId="8" xfId="0" applyFont="1" applyFill="1" applyBorder="1" applyAlignment="1">
      <alignment horizontal="center"/>
    </xf>
    <xf numFmtId="0" fontId="55" fillId="4" borderId="1" xfId="0" applyFont="1" applyFill="1" applyBorder="1" applyAlignment="1" applyProtection="1">
      <alignment horizontal="left"/>
      <protection locked="0"/>
    </xf>
    <xf numFmtId="0" fontId="38" fillId="4" borderId="1" xfId="0" applyFont="1" applyFill="1" applyBorder="1" applyAlignment="1" applyProtection="1">
      <alignment horizontal="left"/>
      <protection locked="0"/>
    </xf>
    <xf numFmtId="0" fontId="23" fillId="10" borderId="63" xfId="0" applyFont="1" applyFill="1" applyBorder="1" applyAlignment="1">
      <alignment horizontal="left" vertical="center"/>
    </xf>
    <xf numFmtId="0" fontId="23" fillId="10" borderId="14" xfId="0" applyFont="1" applyFill="1" applyBorder="1" applyAlignment="1">
      <alignment horizontal="left" vertical="center"/>
    </xf>
    <xf numFmtId="0" fontId="23" fillId="10" borderId="64" xfId="0" applyFont="1" applyFill="1" applyBorder="1" applyAlignment="1">
      <alignment horizontal="left" vertical="center"/>
    </xf>
    <xf numFmtId="0" fontId="42" fillId="8" borderId="0" xfId="0" applyFont="1" applyFill="1" applyAlignment="1">
      <alignment horizontal="center"/>
    </xf>
    <xf numFmtId="0" fontId="36" fillId="11" borderId="1" xfId="0" applyFont="1" applyFill="1" applyBorder="1" applyAlignment="1" applyProtection="1">
      <alignment horizontal="center" wrapText="1"/>
      <protection locked="0"/>
    </xf>
    <xf numFmtId="0" fontId="36" fillId="4" borderId="0" xfId="0" applyFont="1" applyFill="1" applyAlignment="1">
      <alignment horizontal="right"/>
    </xf>
    <xf numFmtId="0" fontId="53" fillId="11" borderId="0" xfId="0" applyFont="1" applyFill="1" applyAlignment="1" applyProtection="1">
      <alignment horizontal="center" wrapText="1"/>
      <protection locked="0"/>
    </xf>
    <xf numFmtId="0" fontId="36" fillId="4" borderId="0" xfId="0" applyFont="1" applyFill="1" applyAlignment="1">
      <alignment horizontal="right" vertical="center" wrapText="1"/>
    </xf>
    <xf numFmtId="0" fontId="52" fillId="11" borderId="1" xfId="0" applyFont="1" applyFill="1" applyBorder="1" applyAlignment="1" applyProtection="1">
      <alignment horizontal="center"/>
      <protection locked="0"/>
    </xf>
    <xf numFmtId="0" fontId="52" fillId="11" borderId="1" xfId="0" applyFont="1" applyFill="1" applyBorder="1" applyAlignment="1" applyProtection="1">
      <alignment horizontal="left"/>
      <protection locked="0"/>
    </xf>
    <xf numFmtId="2" fontId="52" fillId="11" borderId="0" xfId="0" applyNumberFormat="1" applyFont="1" applyFill="1" applyAlignment="1" applyProtection="1">
      <alignment horizontal="center"/>
      <protection locked="0"/>
    </xf>
    <xf numFmtId="0" fontId="36" fillId="4" borderId="54" xfId="0" applyFont="1" applyFill="1" applyBorder="1" applyAlignment="1">
      <alignment horizontal="left" wrapText="1"/>
    </xf>
    <xf numFmtId="0" fontId="36" fillId="4" borderId="0" xfId="0" applyFont="1" applyFill="1" applyAlignment="1">
      <alignment horizontal="left" wrapText="1"/>
    </xf>
    <xf numFmtId="0" fontId="42" fillId="10" borderId="57" xfId="0" applyFont="1" applyFill="1" applyBorder="1" applyAlignment="1">
      <alignment horizontal="center" vertical="center"/>
    </xf>
    <xf numFmtId="0" fontId="42" fillId="10" borderId="19" xfId="0" applyFont="1" applyFill="1" applyBorder="1" applyAlignment="1">
      <alignment horizontal="center" vertical="center"/>
    </xf>
    <xf numFmtId="0" fontId="42" fillId="10" borderId="20" xfId="0" applyFont="1" applyFill="1" applyBorder="1" applyAlignment="1">
      <alignment horizontal="center" vertical="center"/>
    </xf>
    <xf numFmtId="0" fontId="55" fillId="4" borderId="22" xfId="0" applyFont="1" applyFill="1" applyBorder="1" applyAlignment="1">
      <alignment horizontal="center"/>
    </xf>
    <xf numFmtId="0" fontId="36" fillId="4" borderId="58" xfId="0" applyFont="1" applyFill="1" applyBorder="1" applyAlignment="1">
      <alignment horizontal="center" vertical="center" wrapText="1"/>
    </xf>
    <xf numFmtId="0" fontId="36" fillId="4" borderId="22" xfId="0" applyFont="1" applyFill="1" applyBorder="1" applyAlignment="1">
      <alignment horizontal="center" vertical="center" wrapText="1"/>
    </xf>
    <xf numFmtId="0" fontId="36" fillId="4" borderId="37" xfId="0" applyFont="1" applyFill="1" applyBorder="1" applyAlignment="1">
      <alignment horizontal="right"/>
    </xf>
    <xf numFmtId="0" fontId="36" fillId="4" borderId="38" xfId="0" applyFont="1" applyFill="1" applyBorder="1" applyAlignment="1">
      <alignment horizontal="right"/>
    </xf>
    <xf numFmtId="0" fontId="36" fillId="4" borderId="0" xfId="0" applyFont="1" applyFill="1" applyAlignment="1">
      <alignment horizontal="left"/>
    </xf>
    <xf numFmtId="0" fontId="60" fillId="4" borderId="54" xfId="0" applyFont="1" applyFill="1" applyBorder="1" applyAlignment="1">
      <alignment vertical="center" textRotation="90"/>
    </xf>
    <xf numFmtId="0" fontId="60" fillId="4" borderId="59" xfId="0" applyFont="1" applyFill="1" applyBorder="1" applyAlignment="1">
      <alignment vertical="center" textRotation="90"/>
    </xf>
    <xf numFmtId="0" fontId="61" fillId="4" borderId="0" xfId="0" applyFont="1" applyFill="1" applyAlignment="1">
      <alignment horizontal="left" vertical="center" wrapText="1"/>
    </xf>
    <xf numFmtId="0" fontId="68" fillId="11" borderId="5" xfId="0" applyFont="1" applyFill="1" applyBorder="1" applyAlignment="1">
      <alignment horizontal="center"/>
    </xf>
    <xf numFmtId="0" fontId="68" fillId="11" borderId="34" xfId="0" applyFont="1" applyFill="1" applyBorder="1" applyAlignment="1">
      <alignment horizontal="center"/>
    </xf>
    <xf numFmtId="0" fontId="55" fillId="4" borderId="1" xfId="0" applyFont="1" applyFill="1" applyBorder="1" applyAlignment="1">
      <alignment horizontal="center"/>
    </xf>
    <xf numFmtId="0" fontId="34" fillId="14" borderId="50" xfId="0" applyFont="1" applyFill="1" applyBorder="1" applyAlignment="1">
      <alignment horizontal="right"/>
    </xf>
    <xf numFmtId="0" fontId="34" fillId="14" borderId="13" xfId="0" applyFont="1" applyFill="1" applyBorder="1" applyAlignment="1">
      <alignment horizontal="right"/>
    </xf>
    <xf numFmtId="0" fontId="34" fillId="14" borderId="51" xfId="0" applyFont="1" applyFill="1" applyBorder="1" applyAlignment="1">
      <alignment horizontal="right"/>
    </xf>
    <xf numFmtId="0" fontId="35" fillId="9" borderId="56" xfId="0" applyFont="1" applyFill="1" applyBorder="1" applyAlignment="1">
      <alignment horizontal="left" vertical="center"/>
    </xf>
    <xf numFmtId="0" fontId="35" fillId="9" borderId="15" xfId="0" applyFont="1" applyFill="1" applyBorder="1" applyAlignment="1">
      <alignment horizontal="left" vertical="center"/>
    </xf>
    <xf numFmtId="0" fontId="46" fillId="10" borderId="56" xfId="0" applyFont="1" applyFill="1" applyBorder="1" applyAlignment="1">
      <alignment horizontal="left" vertical="center"/>
    </xf>
    <xf numFmtId="0" fontId="46" fillId="10" borderId="15" xfId="0" applyFont="1" applyFill="1" applyBorder="1" applyAlignment="1">
      <alignment horizontal="left" vertical="center"/>
    </xf>
    <xf numFmtId="0" fontId="23" fillId="10" borderId="52" xfId="0" applyFont="1" applyFill="1" applyBorder="1" applyAlignment="1">
      <alignment horizontal="left" vertical="center"/>
    </xf>
    <xf numFmtId="0" fontId="23" fillId="10" borderId="12" xfId="0" applyFont="1" applyFill="1" applyBorder="1" applyAlignment="1">
      <alignment horizontal="left" vertical="center"/>
    </xf>
    <xf numFmtId="0" fontId="23" fillId="10" borderId="53" xfId="0" applyFont="1" applyFill="1" applyBorder="1" applyAlignment="1">
      <alignment horizontal="left" vertical="center"/>
    </xf>
    <xf numFmtId="0" fontId="36" fillId="4" borderId="54" xfId="0" applyFont="1" applyFill="1" applyBorder="1" applyAlignment="1">
      <alignment horizontal="left" vertical="center" wrapText="1"/>
    </xf>
    <xf numFmtId="0" fontId="53" fillId="11" borderId="0" xfId="0" applyFont="1" applyFill="1" applyAlignment="1">
      <alignment horizontal="center"/>
    </xf>
    <xf numFmtId="0" fontId="38" fillId="4" borderId="0" xfId="0" applyFont="1" applyFill="1"/>
    <xf numFmtId="0" fontId="53" fillId="11" borderId="0" xfId="0" applyFont="1" applyFill="1" applyAlignment="1" applyProtection="1">
      <alignment horizontal="center"/>
      <protection locked="0"/>
    </xf>
    <xf numFmtId="166" fontId="51" fillId="11" borderId="0" xfId="0" applyNumberFormat="1" applyFont="1" applyFill="1" applyAlignment="1" applyProtection="1">
      <alignment horizontal="center"/>
      <protection locked="0"/>
    </xf>
    <xf numFmtId="0" fontId="51" fillId="11" borderId="0" xfId="0" applyFont="1" applyFill="1" applyAlignment="1" applyProtection="1">
      <alignment horizontal="left"/>
      <protection locked="0"/>
    </xf>
    <xf numFmtId="0" fontId="51" fillId="11" borderId="0" xfId="0" applyFont="1" applyFill="1" applyAlignment="1" applyProtection="1">
      <alignment horizontal="center"/>
      <protection locked="0"/>
    </xf>
    <xf numFmtId="0" fontId="39" fillId="0" borderId="5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1" fontId="55" fillId="4" borderId="22" xfId="0" applyNumberFormat="1" applyFont="1" applyFill="1" applyBorder="1" applyAlignment="1">
      <alignment horizontal="center"/>
    </xf>
    <xf numFmtId="0" fontId="36" fillId="4" borderId="21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right" wrapText="1"/>
    </xf>
    <xf numFmtId="0" fontId="36" fillId="4" borderId="6" xfId="0" applyFont="1" applyFill="1" applyBorder="1" applyAlignment="1">
      <alignment horizontal="right" wrapText="1"/>
    </xf>
    <xf numFmtId="0" fontId="25" fillId="4" borderId="0" xfId="0" applyFont="1" applyFill="1"/>
    <xf numFmtId="0" fontId="60" fillId="4" borderId="0" xfId="0" applyFont="1" applyFill="1" applyAlignment="1">
      <alignment horizontal="left"/>
    </xf>
    <xf numFmtId="0" fontId="52" fillId="11" borderId="1" xfId="0" applyFont="1" applyFill="1" applyBorder="1" applyAlignment="1" applyProtection="1">
      <alignment horizontal="center" vertical="center"/>
      <protection locked="0"/>
    </xf>
    <xf numFmtId="0" fontId="51" fillId="11" borderId="1" xfId="0" applyFont="1" applyFill="1" applyBorder="1" applyAlignment="1" applyProtection="1">
      <alignment horizontal="center"/>
      <protection locked="0"/>
    </xf>
    <xf numFmtId="0" fontId="42" fillId="10" borderId="26" xfId="0" applyFont="1" applyFill="1" applyBorder="1" applyAlignment="1">
      <alignment horizontal="center"/>
    </xf>
    <xf numFmtId="0" fontId="42" fillId="10" borderId="27" xfId="0" applyFont="1" applyFill="1" applyBorder="1" applyAlignment="1">
      <alignment horizontal="center"/>
    </xf>
    <xf numFmtId="0" fontId="71" fillId="4" borderId="54" xfId="0" applyFont="1" applyFill="1" applyBorder="1" applyAlignment="1">
      <alignment horizontal="left" vertical="top"/>
    </xf>
    <xf numFmtId="0" fontId="71" fillId="4" borderId="0" xfId="0" applyFont="1" applyFill="1" applyAlignment="1">
      <alignment horizontal="left" vertical="top"/>
    </xf>
    <xf numFmtId="0" fontId="69" fillId="11" borderId="77" xfId="0" applyFont="1" applyFill="1" applyBorder="1" applyAlignment="1" applyProtection="1">
      <alignment horizontal="left"/>
      <protection locked="0"/>
    </xf>
    <xf numFmtId="0" fontId="69" fillId="11" borderId="45" xfId="0" applyFont="1" applyFill="1" applyBorder="1" applyAlignment="1" applyProtection="1">
      <alignment horizontal="left"/>
      <protection locked="0"/>
    </xf>
    <xf numFmtId="0" fontId="72" fillId="11" borderId="77" xfId="0" applyFont="1" applyFill="1" applyBorder="1" applyAlignment="1" applyProtection="1">
      <alignment horizontal="left"/>
      <protection locked="0"/>
    </xf>
    <xf numFmtId="0" fontId="72" fillId="11" borderId="45" xfId="0" applyFont="1" applyFill="1" applyBorder="1" applyAlignment="1" applyProtection="1">
      <alignment horizontal="left"/>
      <protection locked="0"/>
    </xf>
    <xf numFmtId="0" fontId="52" fillId="11" borderId="54" xfId="0" applyFont="1" applyFill="1" applyBorder="1" applyAlignment="1" applyProtection="1">
      <alignment horizontal="left" vertical="top" wrapText="1"/>
      <protection locked="0"/>
    </xf>
    <xf numFmtId="0" fontId="52" fillId="11" borderId="0" xfId="0" applyFont="1" applyFill="1" applyAlignment="1" applyProtection="1">
      <alignment horizontal="left" vertical="top" wrapText="1"/>
      <protection locked="0"/>
    </xf>
    <xf numFmtId="0" fontId="52" fillId="11" borderId="55" xfId="0" applyFont="1" applyFill="1" applyBorder="1" applyAlignment="1" applyProtection="1">
      <alignment horizontal="left" vertical="top" wrapText="1"/>
      <protection locked="0"/>
    </xf>
    <xf numFmtId="0" fontId="36" fillId="11" borderId="2" xfId="0" applyFont="1" applyFill="1" applyBorder="1" applyAlignment="1">
      <alignment horizontal="left" vertical="center" wrapText="1"/>
    </xf>
    <xf numFmtId="0" fontId="36" fillId="11" borderId="70" xfId="0" applyFont="1" applyFill="1" applyBorder="1" applyAlignment="1">
      <alignment horizontal="left" vertical="center" wrapText="1"/>
    </xf>
    <xf numFmtId="0" fontId="23" fillId="10" borderId="71" xfId="0" applyFont="1" applyFill="1" applyBorder="1" applyAlignment="1">
      <alignment horizontal="left" vertical="center"/>
    </xf>
    <xf numFmtId="0" fontId="23" fillId="10" borderId="36" xfId="0" applyFont="1" applyFill="1" applyBorder="1" applyAlignment="1">
      <alignment horizontal="left" vertical="center"/>
    </xf>
    <xf numFmtId="0" fontId="23" fillId="10" borderId="72" xfId="0" applyFont="1" applyFill="1" applyBorder="1" applyAlignment="1">
      <alignment horizontal="left" vertical="center"/>
    </xf>
    <xf numFmtId="0" fontId="35" fillId="9" borderId="55" xfId="0" applyFont="1" applyFill="1" applyBorder="1" applyAlignment="1">
      <alignment horizontal="left" vertical="center"/>
    </xf>
    <xf numFmtId="0" fontId="39" fillId="4" borderId="54" xfId="0" applyFont="1" applyFill="1" applyBorder="1" applyAlignment="1">
      <alignment horizontal="center" vertical="top" wrapText="1"/>
    </xf>
    <xf numFmtId="0" fontId="70" fillId="4" borderId="0" xfId="0" applyFont="1" applyFill="1" applyAlignment="1">
      <alignment horizontal="center" vertical="top" wrapText="1"/>
    </xf>
    <xf numFmtId="0" fontId="70" fillId="4" borderId="54" xfId="0" applyFont="1" applyFill="1" applyBorder="1" applyAlignment="1">
      <alignment horizontal="center" vertical="top" wrapText="1"/>
    </xf>
    <xf numFmtId="0" fontId="70" fillId="4" borderId="73" xfId="0" applyFont="1" applyFill="1" applyBorder="1" applyAlignment="1">
      <alignment horizontal="center" vertical="top" wrapText="1"/>
    </xf>
    <xf numFmtId="0" fontId="70" fillId="4" borderId="74" xfId="0" applyFont="1" applyFill="1" applyBorder="1" applyAlignment="1">
      <alignment horizontal="center" vertical="top" wrapText="1"/>
    </xf>
    <xf numFmtId="0" fontId="45" fillId="12" borderId="0" xfId="0" applyFont="1" applyFill="1" applyAlignment="1">
      <alignment horizontal="center" vertical="center" wrapText="1"/>
    </xf>
    <xf numFmtId="0" fontId="45" fillId="12" borderId="55" xfId="0" applyFont="1" applyFill="1" applyBorder="1" applyAlignment="1">
      <alignment horizontal="center" vertical="center" wrapText="1"/>
    </xf>
    <xf numFmtId="0" fontId="45" fillId="12" borderId="74" xfId="0" applyFont="1" applyFill="1" applyBorder="1" applyAlignment="1">
      <alignment horizontal="center" vertical="center" wrapText="1"/>
    </xf>
    <xf numFmtId="0" fontId="45" fillId="12" borderId="75" xfId="0" applyFont="1" applyFill="1" applyBorder="1" applyAlignment="1">
      <alignment horizontal="center" vertical="center" wrapText="1"/>
    </xf>
    <xf numFmtId="0" fontId="42" fillId="10" borderId="18" xfId="0" applyFont="1" applyFill="1" applyBorder="1" applyAlignment="1">
      <alignment horizontal="center" vertical="center"/>
    </xf>
    <xf numFmtId="0" fontId="24" fillId="9" borderId="65" xfId="0" applyFont="1" applyFill="1" applyBorder="1" applyAlignment="1">
      <alignment horizontal="left" vertical="center"/>
    </xf>
    <xf numFmtId="0" fontId="24" fillId="9" borderId="3" xfId="0" applyFont="1" applyFill="1" applyBorder="1" applyAlignment="1">
      <alignment horizontal="left" vertical="center"/>
    </xf>
    <xf numFmtId="0" fontId="24" fillId="9" borderId="2" xfId="0" applyFont="1" applyFill="1" applyBorder="1" applyAlignment="1">
      <alignment horizontal="left" vertical="center"/>
    </xf>
    <xf numFmtId="0" fontId="24" fillId="9" borderId="66" xfId="0" applyFont="1" applyFill="1" applyBorder="1" applyAlignment="1">
      <alignment horizontal="left" vertical="center"/>
    </xf>
    <xf numFmtId="0" fontId="21" fillId="0" borderId="0" xfId="0" applyFont="1" applyAlignment="1">
      <alignment horizontal="center" wrapText="1"/>
    </xf>
    <xf numFmtId="0" fontId="26" fillId="0" borderId="54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59" fillId="0" borderId="54" xfId="0" applyFont="1" applyBorder="1" applyAlignment="1">
      <alignment horizontal="left" wrapText="1"/>
    </xf>
    <xf numFmtId="0" fontId="59" fillId="0" borderId="0" xfId="0" applyFont="1" applyAlignment="1">
      <alignment horizontal="left" wrapText="1"/>
    </xf>
    <xf numFmtId="0" fontId="59" fillId="0" borderId="55" xfId="0" applyFont="1" applyBorder="1" applyAlignment="1">
      <alignment horizontal="left" wrapText="1"/>
    </xf>
    <xf numFmtId="0" fontId="47" fillId="8" borderId="39" xfId="0" applyFont="1" applyFill="1" applyBorder="1" applyAlignment="1">
      <alignment horizontal="center" wrapText="1"/>
    </xf>
    <xf numFmtId="0" fontId="47" fillId="8" borderId="40" xfId="0" applyFont="1" applyFill="1" applyBorder="1" applyAlignment="1">
      <alignment horizontal="center" wrapText="1"/>
    </xf>
    <xf numFmtId="0" fontId="47" fillId="8" borderId="41" xfId="0" applyFont="1" applyFill="1" applyBorder="1" applyAlignment="1">
      <alignment horizontal="center" wrapText="1"/>
    </xf>
    <xf numFmtId="0" fontId="48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49" fillId="4" borderId="44" xfId="0" applyFont="1" applyFill="1" applyBorder="1" applyAlignment="1">
      <alignment horizontal="center" wrapText="1"/>
    </xf>
    <xf numFmtId="0" fontId="49" fillId="4" borderId="45" xfId="0" applyFont="1" applyFill="1" applyBorder="1" applyAlignment="1">
      <alignment horizontal="center" wrapText="1"/>
    </xf>
    <xf numFmtId="0" fontId="49" fillId="4" borderId="46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5" borderId="0" xfId="0" applyFont="1" applyFill="1" applyAlignment="1">
      <alignment horizontal="center"/>
    </xf>
    <xf numFmtId="0" fontId="20" fillId="6" borderId="5" xfId="0" applyFont="1" applyFill="1" applyBorder="1" applyAlignment="1">
      <alignment horizontal="center"/>
    </xf>
  </cellXfs>
  <cellStyles count="3">
    <cellStyle name="Accent1" xfId="1" builtinId="29"/>
    <cellStyle name="Accent4" xfId="2" builtinId="41"/>
    <cellStyle name="Normal" xfId="0" builtinId="0"/>
  </cellStyles>
  <dxfs count="0"/>
  <tableStyles count="0" defaultTableStyle="TableStyleMedium9" defaultPivotStyle="PivotStyleLight16"/>
  <colors>
    <mruColors>
      <color rgb="FF1F5152"/>
      <color rgb="FFFCD5B4"/>
      <color rgb="FFDF5A00"/>
      <color rgb="FF0000FF"/>
      <color rgb="FFE10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GUIDE%20FORM%2025-26%20Dipl&#244;me%20de%20ma&#238;tris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11</xdr:col>
      <xdr:colOff>1465415</xdr:colOff>
      <xdr:row>1</xdr:row>
      <xdr:rowOff>30442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" t="54308" r="76" b="36798"/>
        <a:stretch/>
      </xdr:blipFill>
      <xdr:spPr>
        <a:xfrm>
          <a:off x="17318" y="0"/>
          <a:ext cx="16918132" cy="1094067"/>
        </a:xfrm>
        <a:prstGeom prst="rect">
          <a:avLst/>
        </a:prstGeom>
      </xdr:spPr>
    </xdr:pic>
    <xdr:clientData/>
  </xdr:twoCellAnchor>
  <xdr:twoCellAnchor>
    <xdr:from>
      <xdr:col>0</xdr:col>
      <xdr:colOff>40822</xdr:colOff>
      <xdr:row>0</xdr:row>
      <xdr:rowOff>122616</xdr:rowOff>
    </xdr:from>
    <xdr:to>
      <xdr:col>5</xdr:col>
      <xdr:colOff>955401</xdr:colOff>
      <xdr:row>0</xdr:row>
      <xdr:rowOff>646606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822" y="122616"/>
          <a:ext cx="6697615" cy="523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CA" sz="4000">
              <a:solidFill>
                <a:srgbClr val="DF5A00"/>
              </a:solidFill>
              <a:effectLst>
                <a:outerShdw blurRad="50800" dist="76200" algn="l" rotWithShape="0">
                  <a:prstClr val="black">
                    <a:alpha val="60000"/>
                  </a:prstClr>
                </a:outerShdw>
              </a:effectLst>
              <a:latin typeface="Impact" panose="020B0806030902050204" pitchFamily="34" charset="0"/>
            </a:rPr>
            <a:t>FORMULAIRE 2026-2027</a:t>
          </a:r>
        </a:p>
      </xdr:txBody>
    </xdr:sp>
    <xdr:clientData/>
  </xdr:twoCellAnchor>
  <xdr:twoCellAnchor>
    <xdr:from>
      <xdr:col>0</xdr:col>
      <xdr:colOff>89149</xdr:colOff>
      <xdr:row>0</xdr:row>
      <xdr:rowOff>727899</xdr:rowOff>
    </xdr:from>
    <xdr:to>
      <xdr:col>7</xdr:col>
      <xdr:colOff>253420</xdr:colOff>
      <xdr:row>0</xdr:row>
      <xdr:rowOff>727899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89149" y="727899"/>
          <a:ext cx="8861957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54126</xdr:colOff>
      <xdr:row>0</xdr:row>
      <xdr:rowOff>764722</xdr:rowOff>
    </xdr:from>
    <xdr:to>
      <xdr:col>7</xdr:col>
      <xdr:colOff>278496</xdr:colOff>
      <xdr:row>0</xdr:row>
      <xdr:rowOff>774015</xdr:rowOff>
    </xdr:to>
    <xdr:sp macro="" textlink="">
      <xdr:nvSpPr>
        <xdr:cNvPr id="7" name="ZoneText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126" y="764722"/>
          <a:ext cx="8922056" cy="9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CA" sz="1800" b="1">
              <a:solidFill>
                <a:schemeClr val="bg1"/>
              </a:solidFill>
              <a:effectLst>
                <a:outerShdw blurRad="50800" dist="50800" algn="l" rotWithShape="0">
                  <a:prstClr val="black">
                    <a:alpha val="74000"/>
                  </a:prstClr>
                </a:outerShdw>
              </a:effectLst>
              <a:latin typeface="Arial Narrow" panose="020B0606020202030204" pitchFamily="34" charset="0"/>
            </a:rPr>
            <a:t>Projet de formation pour l'obtention d'un diplôme de maîtrise </a:t>
          </a:r>
        </a:p>
      </xdr:txBody>
    </xdr:sp>
    <xdr:clientData/>
  </xdr:twoCellAnchor>
  <xdr:twoCellAnchor editAs="oneCell">
    <xdr:from>
      <xdr:col>10</xdr:col>
      <xdr:colOff>574027</xdr:colOff>
      <xdr:row>0</xdr:row>
      <xdr:rowOff>0</xdr:rowOff>
    </xdr:from>
    <xdr:to>
      <xdr:col>12</xdr:col>
      <xdr:colOff>2885</xdr:colOff>
      <xdr:row>0</xdr:row>
      <xdr:rowOff>467001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9118" y="0"/>
          <a:ext cx="1962420" cy="467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901701</xdr:colOff>
      <xdr:row>6</xdr:row>
      <xdr:rowOff>133349</xdr:rowOff>
    </xdr:from>
    <xdr:to>
      <xdr:col>6</xdr:col>
      <xdr:colOff>906923</xdr:colOff>
      <xdr:row>16</xdr:row>
      <xdr:rowOff>22224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9301" y="1990724"/>
          <a:ext cx="1827672" cy="2200275"/>
        </a:xfrm>
        <a:prstGeom prst="rect">
          <a:avLst/>
        </a:prstGeom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L119"/>
  <sheetViews>
    <sheetView tabSelected="1" showRuler="0" showWhiteSpace="0" view="pageLayout" zoomScale="70" zoomScaleNormal="100" zoomScaleSheetLayoutView="85" zoomScalePageLayoutView="70" workbookViewId="0">
      <selection activeCell="I34" sqref="I34:J34"/>
    </sheetView>
  </sheetViews>
  <sheetFormatPr baseColWidth="10" defaultColWidth="11.53515625" defaultRowHeight="11.5"/>
  <cols>
    <col min="1" max="1" width="16.53515625" style="33" customWidth="1"/>
    <col min="2" max="2" width="10.84375" style="33" customWidth="1"/>
    <col min="3" max="3" width="24.765625" style="33" customWidth="1"/>
    <col min="4" max="4" width="14.69140625" style="33" customWidth="1"/>
    <col min="5" max="5" width="19.3046875" style="33" customWidth="1"/>
    <col min="6" max="6" width="17.3046875" style="33" customWidth="1"/>
    <col min="7" max="7" width="18.15234375" style="33" customWidth="1"/>
    <col min="8" max="8" width="13.69140625" style="33" customWidth="1"/>
    <col min="9" max="9" width="18.4609375" style="33" customWidth="1"/>
    <col min="10" max="10" width="16.07421875" style="33" customWidth="1"/>
    <col min="11" max="11" width="11.765625" style="33" customWidth="1"/>
    <col min="12" max="12" width="18" style="33" customWidth="1"/>
    <col min="13" max="13" width="3" style="33" customWidth="1"/>
    <col min="14" max="16384" width="11.53515625" style="33"/>
  </cols>
  <sheetData>
    <row r="1" spans="1:12" ht="84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22" customHeight="1">
      <c r="A2" s="254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6"/>
    </row>
    <row r="3" spans="1:12" ht="25.5" customHeight="1">
      <c r="A3" s="261" t="s">
        <v>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3"/>
    </row>
    <row r="4" spans="1:12" ht="12.65" customHeight="1">
      <c r="A4" s="46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47"/>
    </row>
    <row r="5" spans="1:12" ht="20.149999999999999" customHeight="1">
      <c r="A5" s="257" t="s">
        <v>1</v>
      </c>
      <c r="B5" s="258"/>
      <c r="C5" s="258"/>
      <c r="D5" s="258"/>
      <c r="E5" s="258"/>
      <c r="F5" s="126"/>
      <c r="G5" s="126"/>
      <c r="H5" s="126"/>
      <c r="I5" s="126"/>
      <c r="J5" s="126"/>
      <c r="K5" s="126"/>
      <c r="L5" s="48"/>
    </row>
    <row r="6" spans="1:12" ht="12" customHeight="1">
      <c r="A6" s="49"/>
      <c r="L6" s="50"/>
    </row>
    <row r="7" spans="1:12" ht="13">
      <c r="A7" s="51" t="s">
        <v>2</v>
      </c>
      <c r="B7" s="267" t="s">
        <v>75</v>
      </c>
      <c r="C7" s="267"/>
      <c r="D7" s="231" t="s">
        <v>404</v>
      </c>
      <c r="E7" s="231"/>
      <c r="F7" s="265" t="str">
        <f>IF(B7="","",VLOOKUP(B7,TabColl_AffSynd,2,FALSE))</f>
        <v xml:space="preserve"> </v>
      </c>
      <c r="G7" s="265"/>
      <c r="H7" s="127"/>
      <c r="I7" s="128"/>
      <c r="J7" s="128"/>
      <c r="K7" s="128"/>
      <c r="L7" s="66"/>
    </row>
    <row r="8" spans="1:12" ht="12" customHeight="1">
      <c r="A8" s="67"/>
      <c r="B8" s="129"/>
      <c r="C8" s="129"/>
      <c r="D8" s="129"/>
      <c r="E8" s="129"/>
      <c r="F8" s="129"/>
      <c r="G8" s="129"/>
      <c r="H8" s="129"/>
      <c r="I8" s="266"/>
      <c r="J8" s="266"/>
      <c r="K8" s="266"/>
      <c r="L8" s="66"/>
    </row>
    <row r="9" spans="1:12" ht="13.5" customHeight="1">
      <c r="A9" s="51" t="s">
        <v>4</v>
      </c>
      <c r="B9" s="269"/>
      <c r="C9" s="269"/>
      <c r="D9" s="269"/>
      <c r="E9" s="130" t="s">
        <v>5</v>
      </c>
      <c r="F9" s="269"/>
      <c r="G9" s="269"/>
      <c r="H9" s="269"/>
      <c r="I9" s="130" t="s">
        <v>6</v>
      </c>
      <c r="J9" s="267" t="s">
        <v>72</v>
      </c>
      <c r="K9" s="267"/>
      <c r="L9" s="66"/>
    </row>
    <row r="10" spans="1:12" ht="16.5" customHeight="1">
      <c r="A10" s="67"/>
      <c r="B10" s="129"/>
      <c r="C10" s="129"/>
      <c r="D10" s="129"/>
      <c r="E10" s="129"/>
      <c r="F10" s="129"/>
      <c r="G10" s="129"/>
      <c r="H10" s="129"/>
      <c r="I10" s="129"/>
      <c r="J10" s="131" t="str">
        <f>IF(AND(J9="Non permanent",I7="Programme révisé ou réorientation de carrière"),"VOUS N'ÊTES PAS ADMISSIBLE À UNE DEMANDE DE RECYCLAGES POUR LE PROGRAMME TECHNIQUE","  ")</f>
        <v xml:space="preserve">  </v>
      </c>
      <c r="K10" s="129"/>
      <c r="L10" s="66"/>
    </row>
    <row r="11" spans="1:12" ht="13.5" customHeight="1">
      <c r="A11" s="51" t="s">
        <v>8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66"/>
    </row>
    <row r="12" spans="1:12" ht="14.15" customHeight="1">
      <c r="A12" s="67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66"/>
    </row>
    <row r="13" spans="1:12" ht="16.5" customHeight="1">
      <c r="A13" s="51" t="s">
        <v>9</v>
      </c>
      <c r="B13" s="130" t="s">
        <v>10</v>
      </c>
      <c r="C13" s="268"/>
      <c r="D13" s="268"/>
      <c r="E13" s="130" t="s">
        <v>11</v>
      </c>
      <c r="F13" s="268"/>
      <c r="G13" s="268"/>
      <c r="H13" s="130" t="s">
        <v>12</v>
      </c>
      <c r="I13" s="270"/>
      <c r="J13" s="270"/>
      <c r="K13" s="270"/>
      <c r="L13" s="66"/>
    </row>
    <row r="14" spans="1:12" ht="13">
      <c r="A14" s="51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66"/>
    </row>
    <row r="15" spans="1:12" ht="39.65" customHeight="1">
      <c r="A15" s="264" t="s">
        <v>401</v>
      </c>
      <c r="B15" s="212"/>
      <c r="C15" s="212"/>
      <c r="D15" s="132"/>
      <c r="E15" s="212" t="s">
        <v>395</v>
      </c>
      <c r="F15" s="212"/>
      <c r="G15" s="132"/>
      <c r="H15" s="233" t="s">
        <v>394</v>
      </c>
      <c r="I15" s="233"/>
      <c r="J15" s="233"/>
      <c r="K15" s="133"/>
      <c r="L15" s="124"/>
    </row>
    <row r="16" spans="1:12" ht="10.5" customHeight="1">
      <c r="A16" s="68"/>
      <c r="B16" s="134"/>
      <c r="C16" s="129"/>
      <c r="D16" s="129"/>
      <c r="E16" s="134"/>
      <c r="F16" s="134"/>
      <c r="G16" s="135"/>
      <c r="H16" s="129"/>
      <c r="I16" s="136"/>
      <c r="J16" s="136"/>
      <c r="K16" s="137"/>
      <c r="L16" s="66"/>
    </row>
    <row r="17" spans="1:12" ht="30" customHeight="1">
      <c r="A17" s="113" t="s">
        <v>13</v>
      </c>
      <c r="B17" s="138"/>
      <c r="C17" s="232" t="s">
        <v>14</v>
      </c>
      <c r="D17" s="232"/>
      <c r="E17" s="232"/>
      <c r="F17" s="233" t="s">
        <v>15</v>
      </c>
      <c r="G17" s="233"/>
      <c r="H17" s="233"/>
      <c r="I17" s="232" t="s">
        <v>14</v>
      </c>
      <c r="J17" s="232"/>
      <c r="K17" s="232"/>
      <c r="L17" s="66"/>
    </row>
    <row r="18" spans="1:12" ht="16.5" customHeight="1">
      <c r="A18" s="49"/>
      <c r="L18" s="50"/>
    </row>
    <row r="19" spans="1:12" ht="14.15" customHeight="1">
      <c r="A19" s="259" t="s">
        <v>16</v>
      </c>
      <c r="B19" s="260"/>
      <c r="C19" s="260"/>
      <c r="D19" s="260"/>
      <c r="E19" s="260"/>
      <c r="F19" s="126"/>
      <c r="G19" s="126"/>
      <c r="H19" s="126"/>
      <c r="I19" s="126"/>
      <c r="J19" s="126"/>
      <c r="K19" s="126"/>
      <c r="L19" s="48"/>
    </row>
    <row r="20" spans="1:12" ht="13.5" customHeight="1">
      <c r="A20" s="49"/>
      <c r="L20" s="50"/>
    </row>
    <row r="21" spans="1:12" ht="15.65" customHeight="1">
      <c r="A21" s="237" t="s">
        <v>396</v>
      </c>
      <c r="B21" s="238"/>
      <c r="C21" s="238"/>
      <c r="D21" s="236"/>
      <c r="E21" s="236"/>
      <c r="G21" s="129" t="str">
        <f>IFERROR("","VOUS DEVEZ REMPLIR LA CELLULE PRÉCÉDENTE")</f>
        <v/>
      </c>
      <c r="H21" s="129"/>
      <c r="I21" s="129"/>
      <c r="J21" s="129"/>
      <c r="K21" s="129"/>
      <c r="L21" s="50"/>
    </row>
    <row r="22" spans="1:12" ht="13.5" customHeight="1">
      <c r="A22" s="69"/>
      <c r="B22" s="139"/>
      <c r="C22" s="139"/>
      <c r="D22" s="129"/>
      <c r="E22" s="129"/>
      <c r="F22" s="129"/>
      <c r="G22" s="129"/>
      <c r="H22" s="129"/>
      <c r="I22" s="129"/>
      <c r="J22" s="129"/>
      <c r="K22" s="129"/>
      <c r="L22" s="50"/>
    </row>
    <row r="23" spans="1:12" ht="16.5" customHeight="1">
      <c r="A23" s="65" t="s">
        <v>17</v>
      </c>
      <c r="B23" s="127"/>
      <c r="C23" s="129"/>
      <c r="D23" s="135"/>
      <c r="E23" s="129"/>
      <c r="F23" s="231" t="s">
        <v>18</v>
      </c>
      <c r="G23" s="231"/>
      <c r="H23" s="129"/>
      <c r="I23" s="135"/>
      <c r="J23" s="129"/>
      <c r="K23" s="129"/>
      <c r="L23" s="50"/>
    </row>
    <row r="24" spans="1:12" ht="12.75" customHeight="1">
      <c r="A24" s="64" t="s">
        <v>19</v>
      </c>
      <c r="B24" s="234"/>
      <c r="C24" s="234"/>
      <c r="D24" s="234"/>
      <c r="E24" s="234"/>
      <c r="F24" s="129"/>
      <c r="G24" s="140" t="s">
        <v>20</v>
      </c>
      <c r="H24" s="235"/>
      <c r="I24" s="235"/>
      <c r="J24" s="235"/>
      <c r="K24" s="235"/>
      <c r="L24" s="50"/>
    </row>
    <row r="25" spans="1:12" ht="18" customHeight="1">
      <c r="A25" s="64" t="s">
        <v>21</v>
      </c>
      <c r="B25" s="59"/>
      <c r="C25" s="70"/>
      <c r="D25" s="129"/>
      <c r="E25" s="129"/>
      <c r="F25" s="129"/>
      <c r="G25" s="140" t="s">
        <v>21</v>
      </c>
      <c r="H25" s="59"/>
      <c r="I25" s="129"/>
      <c r="J25" s="129"/>
      <c r="K25" s="129"/>
      <c r="L25" s="50"/>
    </row>
    <row r="26" spans="1:12" ht="15.65" customHeight="1">
      <c r="A26" s="52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53"/>
    </row>
    <row r="27" spans="1:12" ht="20.149999999999999" customHeight="1">
      <c r="A27" s="239" t="s">
        <v>22</v>
      </c>
      <c r="B27" s="240"/>
      <c r="C27" s="240"/>
      <c r="D27" s="241"/>
      <c r="E27" s="142"/>
      <c r="G27" s="309" t="s">
        <v>23</v>
      </c>
      <c r="H27" s="240"/>
      <c r="I27" s="240"/>
      <c r="J27" s="240"/>
      <c r="K27" s="241"/>
      <c r="L27" s="50"/>
    </row>
    <row r="28" spans="1:12" ht="90.65" customHeight="1">
      <c r="A28" s="243" t="s">
        <v>419</v>
      </c>
      <c r="B28" s="244"/>
      <c r="C28" s="244"/>
      <c r="D28" s="60"/>
      <c r="G28" s="275" t="s">
        <v>420</v>
      </c>
      <c r="H28" s="244"/>
      <c r="I28" s="244"/>
      <c r="J28" s="276"/>
      <c r="K28" s="60"/>
      <c r="L28" s="50"/>
    </row>
    <row r="29" spans="1:12" ht="10.5" customHeight="1">
      <c r="A29" s="315"/>
      <c r="B29" s="316"/>
      <c r="C29" s="279"/>
      <c r="D29" s="279"/>
      <c r="E29" s="279"/>
      <c r="F29" s="314"/>
      <c r="G29" s="314"/>
      <c r="H29" s="314"/>
      <c r="I29" s="314"/>
      <c r="J29" s="314"/>
      <c r="K29" s="314"/>
      <c r="L29" s="50"/>
    </row>
    <row r="30" spans="1:12" ht="19" customHeight="1">
      <c r="A30" s="218" t="s">
        <v>24</v>
      </c>
      <c r="B30" s="219"/>
      <c r="C30" s="219"/>
      <c r="D30" s="219"/>
      <c r="E30" s="219"/>
      <c r="F30" s="126"/>
      <c r="G30" s="126"/>
      <c r="H30" s="126"/>
      <c r="I30" s="126"/>
      <c r="J30" s="126"/>
      <c r="K30" s="126"/>
      <c r="L30" s="48"/>
    </row>
    <row r="31" spans="1:12" ht="19" customHeight="1">
      <c r="A31" s="317" t="s">
        <v>25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9"/>
    </row>
    <row r="32" spans="1:12" ht="15.75" customHeight="1">
      <c r="A32" s="114" t="s">
        <v>26</v>
      </c>
      <c r="B32" s="282"/>
      <c r="C32" s="282"/>
      <c r="D32" s="282"/>
      <c r="E32" s="282"/>
      <c r="F32" s="143"/>
      <c r="G32" s="144" t="s">
        <v>27</v>
      </c>
      <c r="H32" s="144"/>
      <c r="I32" s="281"/>
      <c r="J32" s="281"/>
      <c r="K32" s="143"/>
      <c r="L32" s="66"/>
    </row>
    <row r="33" spans="1:12" ht="11.15" customHeight="1">
      <c r="A33" s="71"/>
      <c r="B33" s="145"/>
      <c r="C33" s="72"/>
      <c r="D33" s="73"/>
      <c r="E33" s="146"/>
      <c r="F33" s="143"/>
      <c r="G33" s="134"/>
      <c r="H33" s="134"/>
      <c r="I33" s="72"/>
      <c r="J33" s="72"/>
      <c r="K33" s="143"/>
      <c r="L33" s="66"/>
    </row>
    <row r="34" spans="1:12" ht="35.5" customHeight="1">
      <c r="A34" s="264" t="s">
        <v>28</v>
      </c>
      <c r="B34" s="212"/>
      <c r="C34" s="61"/>
      <c r="D34" s="129"/>
      <c r="E34" s="129"/>
      <c r="F34" s="212" t="s">
        <v>29</v>
      </c>
      <c r="G34" s="212"/>
      <c r="H34" s="212"/>
      <c r="I34" s="230"/>
      <c r="J34" s="230"/>
      <c r="K34" s="129"/>
      <c r="L34" s="66"/>
    </row>
    <row r="35" spans="1:12" ht="10.5" customHeight="1">
      <c r="A35" s="67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66"/>
    </row>
    <row r="36" spans="1:12" ht="13.5" customHeight="1">
      <c r="A36" s="114" t="s">
        <v>30</v>
      </c>
      <c r="B36" s="129"/>
      <c r="C36" s="234"/>
      <c r="D36" s="234"/>
      <c r="E36" s="234"/>
      <c r="F36" s="234"/>
      <c r="G36" s="234"/>
      <c r="H36" s="129"/>
      <c r="I36" s="129"/>
      <c r="J36" s="129"/>
      <c r="K36" s="129"/>
      <c r="L36" s="66"/>
    </row>
    <row r="37" spans="1:12" ht="14.5" customHeight="1">
      <c r="A37" s="74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66"/>
    </row>
    <row r="38" spans="1:12" ht="34.5" customHeight="1">
      <c r="A38" s="114" t="s">
        <v>31</v>
      </c>
      <c r="B38" s="250" t="s">
        <v>32</v>
      </c>
      <c r="C38" s="250"/>
      <c r="D38" s="250"/>
      <c r="E38" s="250"/>
      <c r="F38" s="277" t="s">
        <v>33</v>
      </c>
      <c r="G38" s="278"/>
      <c r="H38" s="75">
        <f>C34-I34</f>
        <v>0</v>
      </c>
      <c r="I38" s="130" t="s">
        <v>34</v>
      </c>
      <c r="J38" s="175">
        <f>H38/3*0.1</f>
        <v>0</v>
      </c>
      <c r="K38" s="129"/>
      <c r="L38" s="66"/>
    </row>
    <row r="39" spans="1:12" ht="13">
      <c r="A39" s="76"/>
      <c r="B39" s="129"/>
      <c r="C39" s="129"/>
      <c r="D39" s="280"/>
      <c r="E39" s="280"/>
      <c r="F39" s="129"/>
      <c r="G39" s="129"/>
      <c r="H39" s="129"/>
      <c r="I39" s="129"/>
      <c r="J39" s="129"/>
      <c r="K39" s="129"/>
      <c r="L39" s="66"/>
    </row>
    <row r="40" spans="1:12" ht="12" customHeight="1">
      <c r="A40" s="54"/>
      <c r="B40" s="147"/>
      <c r="D40" s="148"/>
      <c r="E40" s="148"/>
      <c r="L40" s="50"/>
    </row>
    <row r="41" spans="1:12" ht="19" customHeight="1">
      <c r="A41" s="218" t="s">
        <v>35</v>
      </c>
      <c r="B41" s="219"/>
      <c r="C41" s="219"/>
      <c r="D41" s="219"/>
      <c r="E41" s="219"/>
      <c r="F41" s="126"/>
      <c r="G41" s="126"/>
      <c r="H41" s="126"/>
      <c r="I41" s="126"/>
      <c r="J41" s="126"/>
      <c r="K41" s="126"/>
      <c r="L41" s="50"/>
    </row>
    <row r="42" spans="1:12" ht="16" customHeight="1">
      <c r="A42" s="74"/>
      <c r="B42" s="149"/>
      <c r="C42" s="129"/>
      <c r="D42" s="129"/>
      <c r="E42" s="129"/>
      <c r="F42" s="129"/>
      <c r="G42" s="129"/>
      <c r="H42" s="129"/>
      <c r="I42" s="129"/>
      <c r="J42" s="129"/>
      <c r="K42" s="129"/>
      <c r="L42" s="50"/>
    </row>
    <row r="43" spans="1:12" ht="13">
      <c r="A43" s="74"/>
      <c r="B43" s="149"/>
      <c r="C43" s="129"/>
      <c r="D43" s="129"/>
      <c r="E43" s="129"/>
      <c r="F43" s="229" t="s">
        <v>43</v>
      </c>
      <c r="G43" s="229"/>
      <c r="H43" s="129"/>
      <c r="I43" s="129"/>
      <c r="J43" s="129"/>
      <c r="K43" s="129"/>
      <c r="L43" s="50"/>
    </row>
    <row r="44" spans="1:12" ht="13">
      <c r="A44" s="248"/>
      <c r="B44" s="283" t="s">
        <v>36</v>
      </c>
      <c r="C44" s="284"/>
      <c r="D44" s="122" t="s">
        <v>45</v>
      </c>
      <c r="E44" s="122"/>
      <c r="F44" s="77"/>
      <c r="G44" s="283" t="s">
        <v>37</v>
      </c>
      <c r="H44" s="284"/>
      <c r="I44" s="122" t="s">
        <v>47</v>
      </c>
      <c r="J44" s="122"/>
      <c r="K44" s="77"/>
      <c r="L44" s="50"/>
    </row>
    <row r="45" spans="1:12" ht="12" customHeight="1">
      <c r="A45" s="248"/>
      <c r="B45" s="78" t="s">
        <v>38</v>
      </c>
      <c r="C45" s="79"/>
      <c r="D45" s="150" t="s">
        <v>39</v>
      </c>
      <c r="E45" s="179">
        <f>IF(C45&lt;15,C45/3*0.1,C45/15*0.5)</f>
        <v>0</v>
      </c>
      <c r="F45" s="80" t="s">
        <v>40</v>
      </c>
      <c r="G45" s="78" t="s">
        <v>41</v>
      </c>
      <c r="H45" s="79"/>
      <c r="I45" s="150" t="s">
        <v>39</v>
      </c>
      <c r="J45" s="176">
        <f>IF(H45&lt;15,H45/3*0.1,H45/15*0.5)</f>
        <v>0</v>
      </c>
      <c r="K45" s="80" t="s">
        <v>40</v>
      </c>
      <c r="L45" s="50"/>
    </row>
    <row r="46" spans="1:12" ht="12" customHeight="1">
      <c r="A46" s="248"/>
      <c r="B46" s="81"/>
      <c r="C46" s="129"/>
      <c r="D46" s="129"/>
      <c r="E46" s="129"/>
      <c r="F46" s="82"/>
      <c r="G46" s="78" t="s">
        <v>42</v>
      </c>
      <c r="H46" s="83"/>
      <c r="I46" s="150" t="s">
        <v>39</v>
      </c>
      <c r="J46" s="84"/>
      <c r="K46" s="85"/>
      <c r="L46" s="50"/>
    </row>
    <row r="47" spans="1:12" ht="13">
      <c r="A47" s="248"/>
      <c r="B47" s="86"/>
      <c r="C47" s="87"/>
      <c r="D47" s="88"/>
      <c r="E47" s="89"/>
      <c r="F47" s="90"/>
      <c r="G47" s="91"/>
      <c r="H47" s="92"/>
      <c r="I47" s="93"/>
      <c r="J47" s="92"/>
      <c r="K47" s="94"/>
      <c r="L47" s="50"/>
    </row>
    <row r="48" spans="1:12" ht="13">
      <c r="A48" s="248"/>
      <c r="B48" s="151"/>
      <c r="C48" s="129"/>
      <c r="D48" s="152"/>
      <c r="E48" s="153"/>
      <c r="F48" s="152"/>
      <c r="G48" s="151"/>
      <c r="H48" s="70"/>
      <c r="I48" s="152" t="s">
        <v>25</v>
      </c>
      <c r="J48" s="70"/>
      <c r="K48" s="95"/>
      <c r="L48" s="50"/>
    </row>
    <row r="49" spans="1:12" ht="13">
      <c r="A49" s="248"/>
      <c r="B49" s="96"/>
      <c r="C49" s="92"/>
      <c r="D49" s="93"/>
      <c r="E49" s="97"/>
      <c r="F49" s="229" t="s">
        <v>397</v>
      </c>
      <c r="G49" s="229"/>
      <c r="H49" s="129"/>
      <c r="I49" s="152"/>
      <c r="J49" s="129"/>
      <c r="K49" s="95"/>
      <c r="L49" s="50"/>
    </row>
    <row r="50" spans="1:12" ht="13">
      <c r="A50" s="249"/>
      <c r="B50" s="213" t="s">
        <v>44</v>
      </c>
      <c r="C50" s="213"/>
      <c r="D50" s="123" t="s">
        <v>398</v>
      </c>
      <c r="E50" s="123"/>
      <c r="F50" s="98"/>
      <c r="G50" s="283" t="s">
        <v>46</v>
      </c>
      <c r="H50" s="284"/>
      <c r="I50" s="122" t="s">
        <v>399</v>
      </c>
      <c r="J50" s="122"/>
      <c r="K50" s="99"/>
      <c r="L50" s="50"/>
    </row>
    <row r="51" spans="1:12" ht="12" customHeight="1">
      <c r="A51" s="249"/>
      <c r="B51" s="154" t="s">
        <v>38</v>
      </c>
      <c r="C51" s="79"/>
      <c r="D51" s="150" t="s">
        <v>39</v>
      </c>
      <c r="E51" s="178">
        <f>IF(C51&lt;15,C51/3*0.1,C51/15*0.5)</f>
        <v>0</v>
      </c>
      <c r="F51" s="150" t="s">
        <v>40</v>
      </c>
      <c r="G51" s="78" t="s">
        <v>41</v>
      </c>
      <c r="H51" s="79"/>
      <c r="I51" s="150" t="s">
        <v>39</v>
      </c>
      <c r="J51" s="176">
        <f>IF(H51&lt;15,H51/3*0.1,H51/15*0.5)</f>
        <v>0</v>
      </c>
      <c r="K51" s="80" t="s">
        <v>40</v>
      </c>
      <c r="L51" s="50"/>
    </row>
    <row r="52" spans="1:12" ht="12" customHeight="1">
      <c r="A52" s="249"/>
      <c r="B52" s="129"/>
      <c r="C52" s="129"/>
      <c r="D52" s="129"/>
      <c r="E52" s="129"/>
      <c r="F52" s="129"/>
      <c r="G52" s="78" t="s">
        <v>42</v>
      </c>
      <c r="H52" s="100"/>
      <c r="I52" s="150" t="s">
        <v>39</v>
      </c>
      <c r="J52" s="84"/>
      <c r="K52" s="85"/>
      <c r="L52" s="50"/>
    </row>
    <row r="53" spans="1:12" ht="13">
      <c r="A53" s="249"/>
      <c r="B53" s="101"/>
      <c r="C53" s="92"/>
      <c r="D53" s="129"/>
      <c r="E53" s="153"/>
      <c r="F53" s="129"/>
      <c r="G53" s="102"/>
      <c r="H53" s="87"/>
      <c r="I53" s="87"/>
      <c r="J53" s="87"/>
      <c r="K53" s="103"/>
      <c r="L53" s="50"/>
    </row>
    <row r="54" spans="1:12" ht="13">
      <c r="A54" s="67"/>
      <c r="B54" s="129"/>
      <c r="C54" s="129"/>
      <c r="D54" s="70"/>
      <c r="E54" s="115" t="s">
        <v>48</v>
      </c>
      <c r="F54" s="251">
        <f>SUM(C45:C45,H45:H46,C51:C51,H51:H52)</f>
        <v>0</v>
      </c>
      <c r="G54" s="252"/>
      <c r="H54" s="129"/>
      <c r="I54" s="129"/>
      <c r="J54" s="129"/>
      <c r="K54" s="129"/>
      <c r="L54" s="50"/>
    </row>
    <row r="55" spans="1:12" ht="20.25" customHeight="1">
      <c r="A55" s="67"/>
      <c r="B55" s="129"/>
      <c r="C55" s="231" t="s">
        <v>49</v>
      </c>
      <c r="D55" s="231"/>
      <c r="E55" s="231"/>
      <c r="F55" s="231"/>
      <c r="G55" s="129"/>
      <c r="H55" s="129"/>
      <c r="I55" s="129"/>
      <c r="J55" s="129"/>
      <c r="K55" s="129"/>
      <c r="L55" s="50"/>
    </row>
    <row r="56" spans="1:12" ht="15" customHeight="1">
      <c r="A56" s="51" t="s">
        <v>50</v>
      </c>
      <c r="B56" s="104">
        <f>COUNTA(C45,H45,C51,H51)</f>
        <v>0</v>
      </c>
      <c r="C56" s="231"/>
      <c r="D56" s="231"/>
      <c r="E56" s="231"/>
      <c r="F56" s="231"/>
      <c r="G56" s="105">
        <f>(C45+C51+H45+H51)</f>
        <v>0</v>
      </c>
      <c r="H56" s="129"/>
      <c r="I56" s="130" t="s">
        <v>51</v>
      </c>
      <c r="J56" s="177">
        <f>E45+E51+J45+J51</f>
        <v>0</v>
      </c>
      <c r="K56" s="129"/>
      <c r="L56" s="50"/>
    </row>
    <row r="57" spans="1:12" ht="16" customHeight="1">
      <c r="A57" s="52"/>
      <c r="C57" s="155"/>
      <c r="E57" s="141"/>
      <c r="G57" s="156"/>
      <c r="L57" s="50"/>
    </row>
    <row r="58" spans="1:12" ht="6.75" hidden="1" customHeight="1">
      <c r="A58" s="49"/>
      <c r="C58" s="155"/>
      <c r="E58" s="141"/>
      <c r="G58" s="156"/>
      <c r="L58" s="50"/>
    </row>
    <row r="59" spans="1:12" ht="18" customHeight="1">
      <c r="A59" s="218" t="s">
        <v>403</v>
      </c>
      <c r="B59" s="219"/>
      <c r="C59" s="219"/>
      <c r="D59" s="219"/>
      <c r="E59" s="219"/>
      <c r="F59" s="126"/>
      <c r="G59" s="126"/>
      <c r="H59" s="126"/>
      <c r="I59" s="126"/>
      <c r="J59" s="126"/>
      <c r="K59" s="126"/>
      <c r="L59" s="48"/>
    </row>
    <row r="60" spans="1:12" ht="13" customHeight="1">
      <c r="A60" s="74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06"/>
    </row>
    <row r="61" spans="1:12" ht="25.4" customHeight="1">
      <c r="A61" s="163"/>
      <c r="B61" s="215" t="s">
        <v>52</v>
      </c>
      <c r="C61" s="216"/>
      <c r="D61" s="216"/>
      <c r="E61" s="216"/>
      <c r="F61" s="216"/>
      <c r="G61" s="216"/>
      <c r="H61" s="216"/>
      <c r="I61" s="216"/>
      <c r="J61" s="216"/>
      <c r="K61" s="216"/>
      <c r="L61" s="217"/>
    </row>
    <row r="62" spans="1:12" ht="18" customHeight="1" thickBot="1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9"/>
    </row>
    <row r="63" spans="1:12" ht="20.149999999999999" customHeight="1" thickTop="1">
      <c r="A63" s="226" t="s">
        <v>402</v>
      </c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8"/>
    </row>
    <row r="64" spans="1:12" ht="10.4" hidden="1" customHeight="1">
      <c r="A64" s="55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56"/>
    </row>
    <row r="65" spans="1:12" ht="20.149999999999999" customHeight="1">
      <c r="A65" s="310" t="s">
        <v>405</v>
      </c>
      <c r="B65" s="311"/>
      <c r="C65" s="311"/>
      <c r="D65" s="311"/>
      <c r="E65" s="311"/>
      <c r="F65" s="312"/>
      <c r="G65" s="311"/>
      <c r="H65" s="311"/>
      <c r="I65" s="311"/>
      <c r="J65" s="311"/>
      <c r="K65" s="311"/>
      <c r="L65" s="313"/>
    </row>
    <row r="66" spans="1:12" ht="20.149999999999999" customHeight="1">
      <c r="A66" s="51" t="s">
        <v>53</v>
      </c>
      <c r="B66" s="137"/>
      <c r="C66" s="214">
        <f>B9</f>
        <v>0</v>
      </c>
      <c r="D66" s="214"/>
      <c r="E66" s="129"/>
      <c r="F66" s="62" t="s">
        <v>5</v>
      </c>
      <c r="G66" s="214">
        <f>F9</f>
        <v>0</v>
      </c>
      <c r="H66" s="214"/>
      <c r="I66" s="214"/>
      <c r="J66" s="159"/>
      <c r="K66" s="129"/>
      <c r="L66" s="66"/>
    </row>
    <row r="67" spans="1:12" ht="15.65" customHeight="1">
      <c r="A67" s="51"/>
      <c r="B67" s="137"/>
      <c r="C67" s="135"/>
      <c r="D67" s="135"/>
      <c r="E67" s="129"/>
      <c r="F67" s="129"/>
      <c r="G67" s="159"/>
      <c r="H67" s="159"/>
      <c r="I67" s="159"/>
      <c r="J67" s="159"/>
      <c r="K67" s="129"/>
      <c r="L67" s="66"/>
    </row>
    <row r="68" spans="1:12" ht="13.5" customHeight="1">
      <c r="A68" s="51" t="s">
        <v>54</v>
      </c>
      <c r="B68" s="137"/>
      <c r="C68" s="242">
        <f>B32</f>
        <v>0</v>
      </c>
      <c r="D68" s="242"/>
      <c r="E68" s="129"/>
      <c r="F68" s="138" t="s">
        <v>55</v>
      </c>
      <c r="G68" s="160"/>
      <c r="H68" s="242">
        <f>I32</f>
        <v>0</v>
      </c>
      <c r="I68" s="242"/>
      <c r="J68" s="242"/>
      <c r="K68" s="129"/>
      <c r="L68" s="66"/>
    </row>
    <row r="69" spans="1:12" ht="9" customHeight="1">
      <c r="A69" s="67"/>
      <c r="B69" s="137"/>
      <c r="C69" s="135"/>
      <c r="D69" s="135"/>
      <c r="E69" s="129"/>
      <c r="F69" s="129"/>
      <c r="G69" s="159"/>
      <c r="H69" s="137"/>
      <c r="I69" s="137"/>
      <c r="J69" s="137"/>
      <c r="K69" s="129"/>
      <c r="L69" s="66"/>
    </row>
    <row r="70" spans="1:12" ht="15.65" customHeight="1">
      <c r="A70" s="51" t="s">
        <v>56</v>
      </c>
      <c r="B70" s="137"/>
      <c r="C70" s="274">
        <f>C34</f>
        <v>0</v>
      </c>
      <c r="D70" s="274"/>
      <c r="E70" s="129"/>
      <c r="F70" s="247" t="s">
        <v>57</v>
      </c>
      <c r="G70" s="247"/>
      <c r="H70" s="247"/>
      <c r="I70" s="137"/>
      <c r="J70" s="162">
        <f>I34</f>
        <v>0</v>
      </c>
      <c r="K70" s="129"/>
      <c r="L70" s="66"/>
    </row>
    <row r="71" spans="1:12" ht="8.25" customHeight="1">
      <c r="A71" s="67"/>
      <c r="B71" s="137"/>
      <c r="C71" s="135"/>
      <c r="D71" s="135"/>
      <c r="E71" s="129"/>
      <c r="F71" s="129"/>
      <c r="G71" s="159"/>
      <c r="H71" s="137"/>
      <c r="I71" s="137"/>
      <c r="J71" s="137"/>
      <c r="K71" s="129"/>
      <c r="L71" s="66"/>
    </row>
    <row r="72" spans="1:12" ht="13">
      <c r="A72" s="51" t="s">
        <v>58</v>
      </c>
      <c r="B72" s="137"/>
      <c r="C72" s="242">
        <f>H38</f>
        <v>0</v>
      </c>
      <c r="D72" s="242"/>
      <c r="E72" s="129"/>
      <c r="F72" s="247" t="s">
        <v>59</v>
      </c>
      <c r="G72" s="247"/>
      <c r="H72" s="247"/>
      <c r="I72" s="137"/>
      <c r="J72" s="63">
        <f>B56</f>
        <v>0</v>
      </c>
      <c r="K72" s="129"/>
      <c r="L72" s="66"/>
    </row>
    <row r="73" spans="1:12" ht="8.25" customHeight="1">
      <c r="A73" s="67"/>
      <c r="B73" s="137"/>
      <c r="C73" s="137"/>
      <c r="D73" s="137"/>
      <c r="E73" s="129"/>
      <c r="F73" s="138"/>
      <c r="G73" s="159"/>
      <c r="H73" s="159"/>
      <c r="I73" s="159"/>
      <c r="J73" s="159"/>
      <c r="K73" s="129"/>
      <c r="L73" s="66"/>
    </row>
    <row r="74" spans="1:12" ht="17.149999999999999" customHeight="1">
      <c r="A74" s="51" t="s">
        <v>60</v>
      </c>
      <c r="B74" s="253">
        <f>C36</f>
        <v>0</v>
      </c>
      <c r="C74" s="253"/>
      <c r="D74" s="253"/>
      <c r="E74" s="129"/>
      <c r="F74" s="247" t="s">
        <v>61</v>
      </c>
      <c r="G74" s="247"/>
      <c r="H74" s="224"/>
      <c r="I74" s="225"/>
      <c r="J74" s="225"/>
      <c r="K74" s="129"/>
      <c r="L74" s="66"/>
    </row>
    <row r="75" spans="1:12" ht="16" customHeight="1">
      <c r="A75" s="67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66"/>
    </row>
    <row r="76" spans="1:12" ht="16" customHeight="1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2"/>
    </row>
    <row r="77" spans="1:12" ht="14.5" customHeight="1">
      <c r="A77" s="67"/>
      <c r="B77" s="92"/>
      <c r="C77" s="92"/>
      <c r="D77" s="92"/>
      <c r="E77" s="92"/>
      <c r="F77" s="229" t="s">
        <v>43</v>
      </c>
      <c r="G77" s="229"/>
      <c r="H77" s="92"/>
      <c r="I77" s="92"/>
      <c r="J77" s="92"/>
      <c r="K77" s="92"/>
      <c r="L77" s="66"/>
    </row>
    <row r="78" spans="1:12" ht="13">
      <c r="A78" s="67"/>
      <c r="B78" s="223" t="s">
        <v>36</v>
      </c>
      <c r="C78" s="213"/>
      <c r="D78" s="116" t="s">
        <v>45</v>
      </c>
      <c r="E78" s="117"/>
      <c r="F78" s="118"/>
      <c r="G78" s="220" t="s">
        <v>37</v>
      </c>
      <c r="H78" s="222"/>
      <c r="I78" s="117" t="s">
        <v>47</v>
      </c>
      <c r="J78" s="123"/>
      <c r="K78" s="119"/>
      <c r="L78" s="66"/>
    </row>
    <row r="79" spans="1:12" ht="15" customHeight="1">
      <c r="A79" s="67"/>
      <c r="B79" s="180" t="s">
        <v>38</v>
      </c>
      <c r="C79" s="63">
        <f>C45</f>
        <v>0</v>
      </c>
      <c r="D79" s="150" t="s">
        <v>39</v>
      </c>
      <c r="E79" s="181">
        <f>IF(C79&lt;15,C79/3*0.1,C79/15*0.5)</f>
        <v>0</v>
      </c>
      <c r="F79" s="150" t="s">
        <v>40</v>
      </c>
      <c r="G79" s="180" t="s">
        <v>41</v>
      </c>
      <c r="H79" s="63">
        <f>H45</f>
        <v>0</v>
      </c>
      <c r="I79" s="150" t="s">
        <v>39</v>
      </c>
      <c r="J79" s="182">
        <f>IF(H79&lt;15,H79/3*0.1,H79/15*0.5)</f>
        <v>0</v>
      </c>
      <c r="K79" s="183" t="s">
        <v>40</v>
      </c>
      <c r="L79" s="66"/>
    </row>
    <row r="80" spans="1:12" ht="13">
      <c r="A80" s="67"/>
      <c r="B80" s="184"/>
      <c r="C80" s="70"/>
      <c r="D80" s="129"/>
      <c r="E80" s="70"/>
      <c r="F80" s="185"/>
      <c r="G80" s="180" t="s">
        <v>42</v>
      </c>
      <c r="H80" s="186">
        <f>H46</f>
        <v>0</v>
      </c>
      <c r="I80" s="150" t="s">
        <v>39</v>
      </c>
      <c r="J80" s="187">
        <v>0</v>
      </c>
      <c r="K80" s="188" t="s">
        <v>40</v>
      </c>
      <c r="L80" s="66"/>
    </row>
    <row r="81" spans="1:12" ht="13">
      <c r="A81" s="67"/>
      <c r="B81" s="189"/>
      <c r="C81" s="92"/>
      <c r="D81" s="93"/>
      <c r="E81" s="190"/>
      <c r="F81" s="191"/>
      <c r="G81" s="151"/>
      <c r="H81" s="192"/>
      <c r="I81" s="93"/>
      <c r="J81" s="193"/>
      <c r="K81" s="194"/>
      <c r="L81" s="66"/>
    </row>
    <row r="82" spans="1:12" ht="13">
      <c r="A82" s="67"/>
      <c r="B82" s="195"/>
      <c r="C82" s="192"/>
      <c r="D82" s="93"/>
      <c r="E82" s="193"/>
      <c r="F82" s="229" t="s">
        <v>397</v>
      </c>
      <c r="G82" s="229"/>
      <c r="H82" s="192"/>
      <c r="I82" s="93"/>
      <c r="J82" s="193"/>
      <c r="K82" s="196"/>
      <c r="L82" s="66"/>
    </row>
    <row r="83" spans="1:12" ht="13">
      <c r="A83" s="67"/>
      <c r="B83" s="223" t="s">
        <v>62</v>
      </c>
      <c r="C83" s="213"/>
      <c r="D83" s="116" t="s">
        <v>398</v>
      </c>
      <c r="E83" s="197"/>
      <c r="F83" s="118"/>
      <c r="G83" s="220" t="s">
        <v>46</v>
      </c>
      <c r="H83" s="221"/>
      <c r="I83" s="117" t="s">
        <v>399</v>
      </c>
      <c r="J83" s="197"/>
      <c r="K83" s="119"/>
      <c r="L83" s="66"/>
    </row>
    <row r="84" spans="1:12" ht="13">
      <c r="A84" s="67"/>
      <c r="B84" s="180" t="s">
        <v>38</v>
      </c>
      <c r="C84" s="63">
        <f>C51</f>
        <v>0</v>
      </c>
      <c r="D84" s="150" t="s">
        <v>39</v>
      </c>
      <c r="E84" s="181">
        <f>IF(C84&lt;15,C84/3*0.1,C84/15*0.5)</f>
        <v>0</v>
      </c>
      <c r="F84" s="150" t="s">
        <v>40</v>
      </c>
      <c r="G84" s="180" t="s">
        <v>41</v>
      </c>
      <c r="H84" s="198">
        <f>H51</f>
        <v>0</v>
      </c>
      <c r="I84" s="150" t="s">
        <v>39</v>
      </c>
      <c r="J84" s="182">
        <f>IF(H84&lt;15,H84/3*0.1,H84/15*0.5)</f>
        <v>0</v>
      </c>
      <c r="K84" s="183" t="s">
        <v>40</v>
      </c>
      <c r="L84" s="66"/>
    </row>
    <row r="85" spans="1:12" ht="13">
      <c r="A85" s="67"/>
      <c r="B85" s="184"/>
      <c r="C85" s="129"/>
      <c r="D85" s="129"/>
      <c r="E85" s="70"/>
      <c r="F85" s="129"/>
      <c r="G85" s="180" t="s">
        <v>42</v>
      </c>
      <c r="H85" s="198">
        <f>H52</f>
        <v>0</v>
      </c>
      <c r="I85" s="150" t="s">
        <v>39</v>
      </c>
      <c r="J85" s="187">
        <v>0</v>
      </c>
      <c r="K85" s="188" t="s">
        <v>40</v>
      </c>
      <c r="L85" s="66"/>
    </row>
    <row r="86" spans="1:12" ht="13">
      <c r="A86" s="67"/>
      <c r="B86" s="101"/>
      <c r="C86" s="92"/>
      <c r="D86" s="92"/>
      <c r="E86" s="97"/>
      <c r="F86" s="199"/>
      <c r="G86" s="101"/>
      <c r="H86" s="92"/>
      <c r="I86" s="92"/>
      <c r="J86" s="192"/>
      <c r="K86" s="199"/>
      <c r="L86" s="66"/>
    </row>
    <row r="87" spans="1:12" ht="7" customHeight="1">
      <c r="A87" s="67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66"/>
    </row>
    <row r="88" spans="1:12" ht="13.5" customHeight="1">
      <c r="A88" s="120" t="s">
        <v>63</v>
      </c>
      <c r="B88" s="200"/>
      <c r="C88" s="75">
        <f>COUNTA(C45,H45,C51,H51)</f>
        <v>0</v>
      </c>
      <c r="D88" s="245" t="s">
        <v>49</v>
      </c>
      <c r="E88" s="245"/>
      <c r="F88" s="246"/>
      <c r="G88" s="201">
        <f>C79+C84+H79+H84</f>
        <v>0</v>
      </c>
      <c r="H88" s="200"/>
      <c r="I88" s="200"/>
      <c r="J88" s="200"/>
      <c r="K88" s="200"/>
      <c r="L88" s="66"/>
    </row>
    <row r="89" spans="1:12" ht="17.5" customHeight="1">
      <c r="A89" s="51"/>
      <c r="B89" s="129"/>
      <c r="C89" s="205"/>
      <c r="D89" s="130"/>
      <c r="E89" s="130"/>
      <c r="F89" s="130"/>
      <c r="G89" s="206"/>
      <c r="H89" s="129"/>
      <c r="I89" s="129"/>
      <c r="J89" s="129"/>
      <c r="K89" s="129"/>
      <c r="L89" s="129"/>
    </row>
    <row r="90" spans="1:12" ht="19" customHeight="1">
      <c r="A90" s="207" t="s">
        <v>417</v>
      </c>
      <c r="B90" s="210"/>
      <c r="C90" s="210"/>
      <c r="D90" s="208" t="s">
        <v>415</v>
      </c>
      <c r="E90" s="173"/>
      <c r="F90" s="210"/>
      <c r="G90" s="210"/>
      <c r="H90" s="208" t="s">
        <v>418</v>
      </c>
      <c r="I90" s="173"/>
      <c r="J90" s="209"/>
    </row>
    <row r="91" spans="1:12" ht="11.15" customHeight="1">
      <c r="A91" s="172"/>
      <c r="B91" s="211" t="s">
        <v>414</v>
      </c>
      <c r="C91" s="211"/>
      <c r="D91" s="173"/>
      <c r="E91" s="173"/>
      <c r="F91" s="211" t="s">
        <v>416</v>
      </c>
      <c r="G91" s="211"/>
      <c r="H91" s="173"/>
      <c r="I91" s="173"/>
      <c r="L91" s="50"/>
    </row>
    <row r="92" spans="1:12" ht="12" customHeight="1" thickBot="1">
      <c r="A92" s="170"/>
      <c r="B92" s="202"/>
      <c r="C92" s="202"/>
      <c r="D92" s="171"/>
      <c r="E92" s="171"/>
      <c r="F92" s="202"/>
      <c r="G92" s="202"/>
      <c r="H92" s="171"/>
      <c r="I92" s="171"/>
      <c r="J92" s="203"/>
      <c r="K92" s="203"/>
      <c r="L92" s="204"/>
    </row>
    <row r="93" spans="1:12" ht="19" customHeight="1" thickTop="1">
      <c r="A93" s="226" t="s">
        <v>64</v>
      </c>
      <c r="B93" s="227"/>
      <c r="C93" s="227"/>
      <c r="D93" s="227"/>
      <c r="E93" s="227"/>
      <c r="F93" s="227"/>
      <c r="G93" s="227"/>
      <c r="H93" s="227"/>
      <c r="I93" s="227"/>
      <c r="J93" s="227"/>
      <c r="K93" s="227"/>
      <c r="L93" s="228"/>
    </row>
    <row r="94" spans="1:12" s="34" customFormat="1" ht="18.649999999999999" customHeight="1">
      <c r="A94" s="218" t="s">
        <v>406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99"/>
    </row>
    <row r="95" spans="1:12" ht="33" customHeight="1">
      <c r="A95" s="164"/>
      <c r="B95" s="294" t="s">
        <v>400</v>
      </c>
      <c r="C95" s="294"/>
      <c r="D95" s="294"/>
      <c r="E95" s="294"/>
      <c r="F95" s="294"/>
      <c r="G95" s="294"/>
      <c r="H95" s="294"/>
      <c r="I95" s="294"/>
      <c r="J95" s="294"/>
      <c r="K95" s="294"/>
      <c r="L95" s="295"/>
    </row>
    <row r="96" spans="1:12" ht="18" customHeight="1">
      <c r="A96" s="218" t="s">
        <v>412</v>
      </c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99"/>
    </row>
    <row r="97" spans="1:12" ht="15" customHeight="1">
      <c r="A97" s="291"/>
      <c r="B97" s="292"/>
      <c r="C97" s="292"/>
      <c r="D97" s="292"/>
      <c r="E97" s="292"/>
      <c r="F97" s="292"/>
      <c r="G97" s="292"/>
      <c r="H97" s="292"/>
      <c r="I97" s="292"/>
      <c r="J97" s="292"/>
      <c r="K97" s="292"/>
      <c r="L97" s="293"/>
    </row>
    <row r="98" spans="1:12" ht="65.5" customHeight="1" thickBot="1">
      <c r="A98" s="291"/>
      <c r="B98" s="292"/>
      <c r="C98" s="292"/>
      <c r="D98" s="292"/>
      <c r="E98" s="292"/>
      <c r="F98" s="292"/>
      <c r="G98" s="292"/>
      <c r="H98" s="292"/>
      <c r="I98" s="292"/>
      <c r="J98" s="292"/>
      <c r="K98" s="292"/>
      <c r="L98" s="293"/>
    </row>
    <row r="99" spans="1:12" ht="22.5" customHeight="1" thickTop="1" thickBot="1">
      <c r="A99" s="296" t="s">
        <v>409</v>
      </c>
      <c r="B99" s="297"/>
      <c r="C99" s="297"/>
      <c r="D99" s="297"/>
      <c r="E99" s="297"/>
      <c r="F99" s="297"/>
      <c r="G99" s="297"/>
      <c r="H99" s="297"/>
      <c r="I99" s="297"/>
      <c r="J99" s="297"/>
      <c r="K99" s="297"/>
      <c r="L99" s="298"/>
    </row>
    <row r="100" spans="1:12" ht="22.5" customHeight="1" thickTop="1">
      <c r="A100" s="46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47"/>
    </row>
    <row r="101" spans="1:12" ht="47.25" customHeight="1" thickBot="1">
      <c r="A101" s="287"/>
      <c r="B101" s="288"/>
      <c r="C101" s="288"/>
      <c r="D101" s="288"/>
      <c r="E101" s="288"/>
      <c r="F101" s="161"/>
      <c r="G101" s="288"/>
      <c r="H101" s="288"/>
      <c r="I101" s="288"/>
      <c r="J101" s="288"/>
      <c r="K101" s="288"/>
      <c r="L101" s="121"/>
    </row>
    <row r="102" spans="1:12" ht="24" customHeight="1">
      <c r="A102" s="165" t="s">
        <v>410</v>
      </c>
      <c r="B102" s="166"/>
      <c r="C102" s="166"/>
      <c r="D102" s="166"/>
      <c r="E102" s="167"/>
      <c r="F102" s="166"/>
      <c r="G102" s="286" t="s">
        <v>65</v>
      </c>
      <c r="H102" s="286"/>
      <c r="I102" s="166"/>
      <c r="J102" s="166"/>
      <c r="K102" s="166"/>
      <c r="L102" s="121"/>
    </row>
    <row r="103" spans="1:12" ht="12.65" customHeight="1">
      <c r="A103" s="165"/>
      <c r="B103" s="166"/>
      <c r="C103" s="166"/>
      <c r="D103" s="166"/>
      <c r="E103" s="167"/>
      <c r="F103" s="166"/>
      <c r="G103" s="166"/>
      <c r="H103" s="166"/>
      <c r="I103" s="166"/>
      <c r="J103" s="166"/>
      <c r="K103" s="166"/>
      <c r="L103" s="121"/>
    </row>
    <row r="104" spans="1:12" ht="25.5" customHeight="1" thickBot="1">
      <c r="A104" s="289"/>
      <c r="B104" s="290"/>
      <c r="C104" s="290"/>
      <c r="D104" s="167"/>
      <c r="E104" s="174"/>
      <c r="F104" s="167"/>
      <c r="G104" s="290"/>
      <c r="H104" s="290"/>
      <c r="I104" s="290"/>
      <c r="J104" s="167"/>
      <c r="K104" s="174"/>
      <c r="L104" s="121"/>
    </row>
    <row r="105" spans="1:12" ht="26.15" customHeight="1">
      <c r="A105" s="285" t="s">
        <v>411</v>
      </c>
      <c r="B105" s="286"/>
      <c r="C105" s="286"/>
      <c r="D105" s="166"/>
      <c r="E105" s="166" t="s">
        <v>66</v>
      </c>
      <c r="F105" s="168"/>
      <c r="G105" s="166" t="s">
        <v>411</v>
      </c>
      <c r="H105" s="169"/>
      <c r="I105" s="169"/>
      <c r="J105" s="169"/>
      <c r="K105" s="166" t="s">
        <v>66</v>
      </c>
      <c r="L105" s="121"/>
    </row>
    <row r="106" spans="1:12" ht="31.5" customHeight="1">
      <c r="A106" s="271"/>
      <c r="B106" s="272"/>
      <c r="C106" s="272"/>
      <c r="D106" s="272"/>
      <c r="E106" s="272"/>
      <c r="F106" s="272"/>
      <c r="G106" s="272"/>
      <c r="H106" s="272"/>
      <c r="I106" s="272"/>
      <c r="J106" s="272"/>
      <c r="K106" s="272"/>
      <c r="L106" s="273"/>
    </row>
    <row r="107" spans="1:12" ht="13.5" customHeight="1">
      <c r="A107" s="300" t="s">
        <v>413</v>
      </c>
      <c r="B107" s="301"/>
      <c r="C107" s="301"/>
      <c r="D107" s="301"/>
      <c r="E107" s="301"/>
      <c r="F107" s="301"/>
      <c r="G107" s="301"/>
      <c r="H107" s="301"/>
      <c r="I107" s="301"/>
      <c r="J107" s="305" t="s">
        <v>67</v>
      </c>
      <c r="K107" s="305"/>
      <c r="L107" s="306"/>
    </row>
    <row r="108" spans="1:12" ht="13.5" customHeight="1">
      <c r="A108" s="302"/>
      <c r="B108" s="301"/>
      <c r="C108" s="301"/>
      <c r="D108" s="301"/>
      <c r="E108" s="301"/>
      <c r="F108" s="301"/>
      <c r="G108" s="301"/>
      <c r="H108" s="301"/>
      <c r="I108" s="301"/>
      <c r="J108" s="305"/>
      <c r="K108" s="305"/>
      <c r="L108" s="306"/>
    </row>
    <row r="109" spans="1:12" ht="13.5" customHeight="1" thickBot="1">
      <c r="A109" s="303"/>
      <c r="B109" s="304"/>
      <c r="C109" s="304"/>
      <c r="D109" s="304"/>
      <c r="E109" s="304"/>
      <c r="F109" s="304"/>
      <c r="G109" s="304"/>
      <c r="H109" s="304"/>
      <c r="I109" s="304"/>
      <c r="J109" s="307"/>
      <c r="K109" s="307"/>
      <c r="L109" s="308"/>
    </row>
    <row r="110" spans="1:12" ht="14">
      <c r="A110" s="35"/>
      <c r="B110" s="36"/>
      <c r="C110" s="36"/>
      <c r="D110" s="36"/>
      <c r="E110" s="36"/>
      <c r="F110" s="36"/>
      <c r="K110" s="37"/>
      <c r="L110" s="37"/>
    </row>
    <row r="111" spans="1:12">
      <c r="A111" s="36"/>
      <c r="B111" s="36"/>
      <c r="C111" s="36"/>
      <c r="D111" s="36"/>
      <c r="E111" s="36"/>
      <c r="F111" s="36"/>
      <c r="K111" s="37"/>
      <c r="L111" s="37"/>
    </row>
    <row r="112" spans="1:12">
      <c r="A112" s="36"/>
      <c r="B112" s="36"/>
      <c r="C112" s="36"/>
      <c r="D112" s="36"/>
      <c r="E112" s="36"/>
      <c r="F112" s="36"/>
      <c r="K112" s="37"/>
      <c r="L112" s="37"/>
    </row>
    <row r="113" spans="1:12">
      <c r="A113" s="36"/>
      <c r="B113" s="36"/>
      <c r="C113" s="36"/>
      <c r="D113" s="36"/>
      <c r="E113" s="36"/>
      <c r="F113" s="36"/>
      <c r="I113" s="37"/>
      <c r="J113" s="37"/>
      <c r="K113" s="37"/>
      <c r="L113" s="37"/>
    </row>
    <row r="114" spans="1:12">
      <c r="A114" s="36"/>
      <c r="B114" s="36"/>
      <c r="C114" s="36"/>
      <c r="D114" s="36"/>
      <c r="E114" s="36"/>
      <c r="F114" s="36"/>
      <c r="I114" s="37"/>
      <c r="J114" s="37"/>
      <c r="K114" s="37"/>
    </row>
    <row r="115" spans="1:12">
      <c r="A115" s="36"/>
    </row>
    <row r="118" spans="1:12">
      <c r="H118" s="38"/>
    </row>
    <row r="119" spans="1:12">
      <c r="H119" s="38"/>
    </row>
  </sheetData>
  <sheetProtection algorithmName="SHA-512" hashValue="dveEKeMz667gHymBSGPujxszT9RaQXhHpYmdkeGNelLVg5tBBJUczL/A26IwdmJoM/53lT4QHDqS3KkzIrBHCQ==" saltValue="FxqQcosLTvebjUUdos7fIQ==" spinCount="100000" sheet="1" selectLockedCells="1"/>
  <dataConsolidate/>
  <mergeCells count="99">
    <mergeCell ref="A107:I109"/>
    <mergeCell ref="J107:L109"/>
    <mergeCell ref="G27:K27"/>
    <mergeCell ref="F74:G74"/>
    <mergeCell ref="G102:H102"/>
    <mergeCell ref="G104:I104"/>
    <mergeCell ref="F49:G49"/>
    <mergeCell ref="H68:J68"/>
    <mergeCell ref="C36:G36"/>
    <mergeCell ref="B44:C44"/>
    <mergeCell ref="A65:L65"/>
    <mergeCell ref="G44:H44"/>
    <mergeCell ref="F43:G43"/>
    <mergeCell ref="F29:K29"/>
    <mergeCell ref="A29:B29"/>
    <mergeCell ref="A31:L31"/>
    <mergeCell ref="A93:L93"/>
    <mergeCell ref="A99:L99"/>
    <mergeCell ref="A94:E94"/>
    <mergeCell ref="F94:J94"/>
    <mergeCell ref="K94:L94"/>
    <mergeCell ref="A96:E96"/>
    <mergeCell ref="F96:J96"/>
    <mergeCell ref="K96:L96"/>
    <mergeCell ref="A101:E101"/>
    <mergeCell ref="A104:C104"/>
    <mergeCell ref="G101:K101"/>
    <mergeCell ref="A97:L98"/>
    <mergeCell ref="B95:L95"/>
    <mergeCell ref="A106:L106"/>
    <mergeCell ref="E15:F15"/>
    <mergeCell ref="H15:J15"/>
    <mergeCell ref="B9:D9"/>
    <mergeCell ref="C70:D70"/>
    <mergeCell ref="G28:J28"/>
    <mergeCell ref="A30:E30"/>
    <mergeCell ref="F38:G38"/>
    <mergeCell ref="C29:E29"/>
    <mergeCell ref="D39:E39"/>
    <mergeCell ref="I32:J32"/>
    <mergeCell ref="B32:E32"/>
    <mergeCell ref="A34:B34"/>
    <mergeCell ref="G50:H50"/>
    <mergeCell ref="A41:E41"/>
    <mergeCell ref="A105:C105"/>
    <mergeCell ref="A2:L2"/>
    <mergeCell ref="A5:E5"/>
    <mergeCell ref="A19:E19"/>
    <mergeCell ref="A3:L3"/>
    <mergeCell ref="A15:C15"/>
    <mergeCell ref="C17:E17"/>
    <mergeCell ref="F7:G7"/>
    <mergeCell ref="I8:K8"/>
    <mergeCell ref="J9:K9"/>
    <mergeCell ref="C13:D13"/>
    <mergeCell ref="B7:C7"/>
    <mergeCell ref="D7:E7"/>
    <mergeCell ref="B11:K11"/>
    <mergeCell ref="F9:H9"/>
    <mergeCell ref="F13:G13"/>
    <mergeCell ref="I13:K13"/>
    <mergeCell ref="A27:D27"/>
    <mergeCell ref="C68:D68"/>
    <mergeCell ref="A28:C28"/>
    <mergeCell ref="D88:F88"/>
    <mergeCell ref="C72:D72"/>
    <mergeCell ref="C55:F56"/>
    <mergeCell ref="F70:H70"/>
    <mergeCell ref="F72:H72"/>
    <mergeCell ref="A44:A53"/>
    <mergeCell ref="B38:E38"/>
    <mergeCell ref="F77:G77"/>
    <mergeCell ref="B83:C83"/>
    <mergeCell ref="F54:G54"/>
    <mergeCell ref="C66:D66"/>
    <mergeCell ref="B74:D74"/>
    <mergeCell ref="F23:G23"/>
    <mergeCell ref="I17:K17"/>
    <mergeCell ref="F17:H17"/>
    <mergeCell ref="B24:E24"/>
    <mergeCell ref="H24:K24"/>
    <mergeCell ref="D21:E21"/>
    <mergeCell ref="A21:C21"/>
    <mergeCell ref="B90:C90"/>
    <mergeCell ref="B91:C91"/>
    <mergeCell ref="F90:G90"/>
    <mergeCell ref="F91:G91"/>
    <mergeCell ref="F34:H34"/>
    <mergeCell ref="B50:C50"/>
    <mergeCell ref="G66:I66"/>
    <mergeCell ref="B61:L61"/>
    <mergeCell ref="A59:E59"/>
    <mergeCell ref="G83:H83"/>
    <mergeCell ref="G78:H78"/>
    <mergeCell ref="B78:C78"/>
    <mergeCell ref="H74:J74"/>
    <mergeCell ref="A63:L63"/>
    <mergeCell ref="F82:G82"/>
    <mergeCell ref="I34:J34"/>
  </mergeCells>
  <dataValidations xWindow="1647" yWindow="757" count="18">
    <dataValidation type="list" showInputMessage="1" showErrorMessage="1" errorTitle="CHAMP OBLIGATOIRE" error="Ce champ est obligatoire afin de pourvoir traiter votre demande. _x000a__x000a_Ce champ ne peux pas demeurer vide._x000a_" promptTitle="OBLIGATOIRE" prompt="Répondre par oui ou par non à la question." sqref="A61" xr:uid="{00000000-0002-0000-0100-000000000000}">
      <formula1>ON</formula1>
    </dataValidation>
    <dataValidation type="list" allowBlank="1" showInputMessage="1" showErrorMessage="1" prompt="Répondre par oui ou non" sqref="D28 K28" xr:uid="{00000000-0002-0000-0100-000002000000}">
      <formula1>ON</formula1>
    </dataValidation>
    <dataValidation type="list" allowBlank="1" showInputMessage="1" showErrorMessage="1" prompt="Choisissez votre statut" sqref="J9" xr:uid="{00000000-0002-0000-0100-000006000000}">
      <formula1>Statut</formula1>
    </dataValidation>
    <dataValidation type="list" allowBlank="1" showInputMessage="1" showErrorMessage="1" sqref="B7:C7" xr:uid="{00000000-0002-0000-0100-000007000000}">
      <formula1>Collèges</formula1>
    </dataValidation>
    <dataValidation type="decimal" allowBlank="1" showInputMessage="1" showErrorMessage="1" error="Cette cellule ne peut recevoir du texte._x000a_" prompt="Inscrire le nombre d’années d’expérience au dernier jour de l’année d’engagement 2025-2026." sqref="G15" xr:uid="{00000000-0002-0000-0100-000008000000}">
      <formula1>0</formula1>
      <formula2>50</formula2>
    </dataValidation>
    <dataValidation type="whole" allowBlank="1" showInputMessage="1" showErrorMessage="1" error="Données non valides_x000a__x000a_" prompt="Il s’agit de l’échelon au terme de l’année d’engagement 2025-2026. _x000a_" sqref="K15" xr:uid="{00000000-0002-0000-0100-000009000000}">
      <formula1>0</formula1>
      <formula2>18</formula2>
    </dataValidation>
    <dataValidation type="whole" allowBlank="1" showErrorMessage="1" sqref="B25" xr:uid="{00000000-0002-0000-0100-00000A000000}">
      <formula1>1</formula1>
      <formula2>2100</formula2>
    </dataValidation>
    <dataValidation type="whole" allowBlank="1" showInputMessage="1" showErrorMessage="1" sqref="H25" xr:uid="{00000000-0002-0000-0100-00000B000000}">
      <formula1>1</formula1>
      <formula2>2100</formula2>
    </dataValidation>
    <dataValidation type="whole" allowBlank="1" showInputMessage="1" showErrorMessage="1" error="Vous ne pouvez pas dépasser 15 crédits par session." prompt="Vous ne pouvez pas dépasser 15 crédits par session. Si aucune libération n'est demandée, laisser la case vide (ne pas inscrire le chiffre zéro)." sqref="C45 H45 C51 H51" xr:uid="{00000000-0002-0000-0100-00000F000000}">
      <formula1>0</formula1>
      <formula2>15</formula2>
    </dataValidation>
    <dataValidation allowBlank="1" showInputMessage="1" showErrorMessage="1" prompt="Joindre une note explicative au formulaire pour tout programme de maîtrise supérieur à 45 crédits ainsi que la répartition des cours." sqref="C34" xr:uid="{00000000-0002-0000-0100-000011000000}"/>
    <dataValidation type="whole" allowBlank="1" showInputMessage="1" showErrorMessage="1" error="Vous ne pouvez pas dépasser 15 crédits par session." prompt="Attention, les sessions dont il est question dans le tableau sont celles du cégep et non de l’université. Les cours universitaires de l’été (avril à juin) correspondent à la session collégiale de l’hiver précédent." sqref="H52 H46" xr:uid="{00000000-0002-0000-0100-000012000000}">
      <formula1>0</formula1>
      <formula2>15</formula2>
    </dataValidation>
    <dataValidation type="decimal" allowBlank="1" showInputMessage="1" showErrorMessage="1" error="Cette cellule ne peut recevoir du texte._x000a_" prompt="Il s’agit de la liste d’ancienneté publiée à l’automne 2025." sqref="D15" xr:uid="{00000000-0002-0000-0100-000015000000}">
      <formula1>0</formula1>
      <formula2>50</formula2>
    </dataValidation>
    <dataValidation allowBlank="1" showInputMessage="1" showErrorMessage="1" prompt="Attention, les sessions dont il est question dans le tableau sont celles du cégep et non de l’université. Les cours universitaires de l’été (avril à juin) correspondent à la session collégiale de l’hiver précédent." sqref="H80 H85" xr:uid="{00000000-0002-0000-0100-000017000000}"/>
    <dataValidation allowBlank="1" showInputMessage="1" showErrorMessage="1" errorTitle="CHAMP OBLIGATOIRE" error="Ce champ est obligatoire afin de pourvoir traiter votre demande. _x000a__x000a_Ce champ ne peux pas demeurer vide_x000a_" sqref="A104:C104 E104 G104:I104 K104" xr:uid="{617825DD-7A50-4C4C-A186-246A66892201}"/>
    <dataValidation allowBlank="1" showInputMessage="1" showErrorMessage="1" errorTitle="CHAMPS OBLIGATOIRE" error="Ce champ est obligatoire afin de pourvoir traiter votre demande. _x000a__x000a_Ce champ ne peux pas demeurer vide." sqref="G101:K101 A101:E101" xr:uid="{7EB48CDA-6A28-410E-8CB0-32C1005BE5E9}"/>
    <dataValidation type="list" allowBlank="1" showInputMessage="1" showErrorMessage="1" prompt="Répondre par oui ou par non à la question" sqref="L91:L92" xr:uid="{9B914303-D946-4BEE-BBD5-C4C7F129BBDA}">
      <formula1>ON</formula1>
    </dataValidation>
    <dataValidation type="whole" allowBlank="1" showInputMessage="1" error="Vous devez avoir 14 années de scolarité minimum." prompt="Vous devez entrer uniquement des chiffres. _x000a__x000a_" sqref="D21" xr:uid="{F9B41381-3B75-43BA-811C-F1E9F93A3C1F}">
      <formula1>14</formula1>
      <formula2>30</formula2>
    </dataValidation>
    <dataValidation type="list" allowBlank="1" showInputMessage="1" showErrorMessage="1" prompt="Répondre par oui ou par non à la question." sqref="J90" xr:uid="{7F5DBF1F-E2D2-4BE7-A677-17ABFBF349DE}">
      <formula1>ON</formula1>
    </dataValidation>
  </dataValidations>
  <printOptions horizontalCentered="1" verticalCentered="1"/>
  <pageMargins left="0" right="0" top="0" bottom="0" header="0" footer="0"/>
  <pageSetup scale="55" orientation="landscape" r:id="rId1"/>
  <headerFooter>
    <oddFooter>&amp;L&amp;"TimesNewRoman,Gras"&amp;8&amp;K01+024Projet de formation pour l'obtention d'un diplôme de maîtrise 
&amp;R&amp;9Page &amp;P de &amp;N</oddFooter>
  </headerFooter>
  <rowBreaks count="1" manualBreakCount="1">
    <brk id="62" max="11" man="1"/>
  </rowBreaks>
  <ignoredErrors>
    <ignoredError sqref="C70 C72 H79:H80 H84:H85" unlockedFormula="1"/>
    <ignoredError sqref="F54" emptyCellReferenc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1647" yWindow="757" count="2">
        <x14:dataValidation type="list" showInputMessage="1" showErrorMessage="1" errorTitle="CHAMP OBLIGATOIRE" error="Ce champ est obligatoire afin de pourvoir traiter votre demande. _x000a__x000a_Ce champ ne peux pas demeurer vide._x000a_" promptTitle="OBIGLATOIRE" prompt="Répondez par oui ou non à la question. " xr:uid="{00000000-0002-0000-0100-000013000000}">
          <x14:formula1>
            <xm:f>Données!$R$1:$R$3</xm:f>
          </x14:formula1>
          <xm:sqref>A95</xm:sqref>
        </x14:dataValidation>
        <x14:dataValidation type="list" allowBlank="1" showInputMessage="1" showErrorMessage="1" xr:uid="{08FABB09-7211-46FE-8DDF-79C8B836C6D2}">
          <x14:formula1>
            <xm:f>Données!$AF$1:$AF$208</xm:f>
          </x14:formula1>
          <xm:sqref>C17:E17 I17:K17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78B6-BAED-4D72-9E03-14D84B6E6A50}">
  <dimension ref="A2:M17"/>
  <sheetViews>
    <sheetView workbookViewId="0">
      <selection activeCell="N10" sqref="N9:N10"/>
    </sheetView>
  </sheetViews>
  <sheetFormatPr baseColWidth="10" defaultColWidth="11.07421875" defaultRowHeight="15.5"/>
  <cols>
    <col min="1" max="16384" width="11.07421875" style="4"/>
  </cols>
  <sheetData>
    <row r="2" spans="1:12" ht="16" thickBot="1"/>
    <row r="3" spans="1:12" ht="67.5" customHeight="1">
      <c r="A3" s="320" t="s">
        <v>68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2"/>
    </row>
    <row r="4" spans="1:12">
      <c r="A4" s="39"/>
      <c r="L4" s="40"/>
    </row>
    <row r="5" spans="1:12">
      <c r="A5" s="39"/>
      <c r="L5" s="40"/>
    </row>
    <row r="6" spans="1:12">
      <c r="A6" s="39"/>
      <c r="E6" s="323" t="s">
        <v>407</v>
      </c>
      <c r="F6" s="323"/>
      <c r="G6" s="323"/>
      <c r="H6" s="323"/>
      <c r="L6" s="40"/>
    </row>
    <row r="7" spans="1:12">
      <c r="A7" s="39"/>
      <c r="E7" s="324"/>
      <c r="F7" s="324"/>
      <c r="G7" s="324"/>
      <c r="H7" s="324"/>
      <c r="L7" s="40"/>
    </row>
    <row r="8" spans="1:12">
      <c r="A8" s="39"/>
      <c r="E8" s="325"/>
      <c r="F8" s="325"/>
      <c r="G8" s="325"/>
      <c r="H8" s="325"/>
      <c r="L8" s="40"/>
    </row>
    <row r="9" spans="1:12">
      <c r="A9" s="39"/>
      <c r="E9" s="325"/>
      <c r="F9" s="325"/>
      <c r="G9" s="325"/>
      <c r="H9" s="325"/>
      <c r="L9" s="40"/>
    </row>
    <row r="10" spans="1:12">
      <c r="A10" s="39"/>
      <c r="E10" s="325"/>
      <c r="F10" s="325"/>
      <c r="G10" s="325"/>
      <c r="H10" s="325"/>
      <c r="L10" s="40"/>
    </row>
    <row r="11" spans="1:12">
      <c r="A11" s="39"/>
      <c r="E11" s="325"/>
      <c r="F11" s="325"/>
      <c r="G11" s="325"/>
      <c r="H11" s="325"/>
      <c r="L11" s="40"/>
    </row>
    <row r="12" spans="1:12">
      <c r="A12" s="39"/>
      <c r="E12" s="325"/>
      <c r="F12" s="325"/>
      <c r="G12" s="325"/>
      <c r="H12" s="325"/>
      <c r="L12" s="40"/>
    </row>
    <row r="13" spans="1:12">
      <c r="A13" s="39"/>
      <c r="E13" s="325"/>
      <c r="F13" s="325"/>
      <c r="G13" s="325"/>
      <c r="H13" s="325"/>
      <c r="L13" s="40"/>
    </row>
    <row r="14" spans="1:12">
      <c r="A14" s="39"/>
      <c r="E14" s="325"/>
      <c r="F14" s="325"/>
      <c r="G14" s="325"/>
      <c r="H14" s="325"/>
      <c r="L14" s="40"/>
    </row>
    <row r="15" spans="1:12">
      <c r="A15" s="39"/>
      <c r="E15" s="325"/>
      <c r="F15" s="325"/>
      <c r="G15" s="325"/>
      <c r="H15" s="325"/>
      <c r="L15" s="40"/>
    </row>
    <row r="16" spans="1:12" ht="40.5" customHeight="1">
      <c r="A16" s="39"/>
      <c r="L16" s="40"/>
    </row>
    <row r="17" spans="1:13" s="42" customFormat="1" ht="107.5" customHeight="1" thickBot="1">
      <c r="A17" s="326" t="s">
        <v>408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8"/>
      <c r="M17" s="41"/>
    </row>
  </sheetData>
  <sheetProtection selectLockedCells="1"/>
  <mergeCells count="4">
    <mergeCell ref="A3:L3"/>
    <mergeCell ref="E6:H6"/>
    <mergeCell ref="E7:H15"/>
    <mergeCell ref="A17:L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AF208"/>
  <sheetViews>
    <sheetView topLeftCell="M1" zoomScale="80" zoomScaleNormal="80" workbookViewId="0">
      <selection activeCell="R3" sqref="R1:R3"/>
    </sheetView>
  </sheetViews>
  <sheetFormatPr baseColWidth="10" defaultColWidth="11.53515625" defaultRowHeight="15.5"/>
  <cols>
    <col min="1" max="1" width="27.07421875" style="5" customWidth="1"/>
    <col min="2" max="31" width="11.53515625" style="5"/>
    <col min="32" max="32" width="61" style="5" bestFit="1" customWidth="1"/>
    <col min="33" max="16384" width="11.53515625" style="5"/>
  </cols>
  <sheetData>
    <row r="1" spans="1:32">
      <c r="AF1" s="6" t="s">
        <v>14</v>
      </c>
    </row>
    <row r="2" spans="1:32">
      <c r="C2" s="5" t="s">
        <v>69</v>
      </c>
      <c r="N2" s="5" t="s">
        <v>70</v>
      </c>
      <c r="O2" s="5" t="s">
        <v>71</v>
      </c>
      <c r="P2" s="5" t="s">
        <v>72</v>
      </c>
      <c r="R2" s="5" t="s">
        <v>73</v>
      </c>
      <c r="AF2" s="57" t="s">
        <v>74</v>
      </c>
    </row>
    <row r="3" spans="1:32">
      <c r="A3" s="6" t="s">
        <v>75</v>
      </c>
      <c r="B3" s="17" t="s">
        <v>25</v>
      </c>
      <c r="C3" s="5" t="s">
        <v>76</v>
      </c>
      <c r="N3" s="5" t="s">
        <v>77</v>
      </c>
      <c r="O3" s="5" t="s">
        <v>78</v>
      </c>
      <c r="P3" s="5" t="s">
        <v>79</v>
      </c>
      <c r="R3" s="5" t="s">
        <v>80</v>
      </c>
      <c r="AF3" s="57" t="s">
        <v>81</v>
      </c>
    </row>
    <row r="4" spans="1:32">
      <c r="A4" s="7" t="s">
        <v>82</v>
      </c>
      <c r="B4" s="17" t="s">
        <v>83</v>
      </c>
      <c r="C4" s="5" t="s">
        <v>84</v>
      </c>
      <c r="N4" s="5" t="s">
        <v>85</v>
      </c>
      <c r="O4" s="5" t="s">
        <v>86</v>
      </c>
      <c r="P4" s="5" t="s">
        <v>7</v>
      </c>
      <c r="AF4" s="57" t="s">
        <v>87</v>
      </c>
    </row>
    <row r="5" spans="1:32">
      <c r="A5" s="7" t="s">
        <v>88</v>
      </c>
      <c r="B5" s="17" t="s">
        <v>83</v>
      </c>
      <c r="C5" s="5" t="s">
        <v>89</v>
      </c>
      <c r="AF5" s="57" t="s">
        <v>90</v>
      </c>
    </row>
    <row r="6" spans="1:32">
      <c r="A6" s="7" t="s">
        <v>91</v>
      </c>
      <c r="B6" s="17" t="s">
        <v>83</v>
      </c>
      <c r="AF6" s="57" t="s">
        <v>92</v>
      </c>
    </row>
    <row r="7" spans="1:32">
      <c r="A7" s="7" t="s">
        <v>93</v>
      </c>
      <c r="B7" s="17" t="s">
        <v>83</v>
      </c>
      <c r="AF7" s="57" t="s">
        <v>94</v>
      </c>
    </row>
    <row r="8" spans="1:32">
      <c r="A8" s="5" t="s">
        <v>3</v>
      </c>
      <c r="B8" s="17" t="s">
        <v>95</v>
      </c>
      <c r="AF8" s="57" t="s">
        <v>96</v>
      </c>
    </row>
    <row r="9" spans="1:32">
      <c r="A9" s="7" t="s">
        <v>97</v>
      </c>
      <c r="B9" s="17" t="s">
        <v>83</v>
      </c>
      <c r="AF9" s="57" t="s">
        <v>98</v>
      </c>
    </row>
    <row r="10" spans="1:32">
      <c r="A10" s="7" t="s">
        <v>99</v>
      </c>
      <c r="B10" s="17" t="s">
        <v>95</v>
      </c>
      <c r="AF10" s="58" t="s">
        <v>100</v>
      </c>
    </row>
    <row r="11" spans="1:32">
      <c r="A11" s="7" t="s">
        <v>101</v>
      </c>
      <c r="B11" s="17" t="s">
        <v>95</v>
      </c>
      <c r="AF11" s="57" t="s">
        <v>102</v>
      </c>
    </row>
    <row r="12" spans="1:32">
      <c r="A12" s="7" t="s">
        <v>103</v>
      </c>
      <c r="B12" s="17" t="s">
        <v>83</v>
      </c>
      <c r="AF12" s="57" t="s">
        <v>104</v>
      </c>
    </row>
    <row r="13" spans="1:32">
      <c r="A13" s="7" t="s">
        <v>105</v>
      </c>
      <c r="B13" s="17" t="s">
        <v>83</v>
      </c>
      <c r="AF13" s="57" t="s">
        <v>106</v>
      </c>
    </row>
    <row r="14" spans="1:32">
      <c r="A14" s="7" t="s">
        <v>107</v>
      </c>
      <c r="B14" s="17" t="s">
        <v>83</v>
      </c>
      <c r="AF14" s="57" t="s">
        <v>108</v>
      </c>
    </row>
    <row r="15" spans="1:32">
      <c r="A15" s="7" t="s">
        <v>109</v>
      </c>
      <c r="B15" s="17" t="s">
        <v>83</v>
      </c>
      <c r="AF15" s="57" t="s">
        <v>110</v>
      </c>
    </row>
    <row r="16" spans="1:32">
      <c r="A16" s="7" t="s">
        <v>111</v>
      </c>
      <c r="B16" s="17" t="s">
        <v>95</v>
      </c>
      <c r="AF16" s="57" t="s">
        <v>112</v>
      </c>
    </row>
    <row r="17" spans="1:32" ht="16.399999999999999" customHeight="1">
      <c r="A17" s="7" t="s">
        <v>113</v>
      </c>
      <c r="B17" s="17" t="s">
        <v>83</v>
      </c>
      <c r="AF17" s="57" t="s">
        <v>114</v>
      </c>
    </row>
    <row r="18" spans="1:32">
      <c r="A18" s="7" t="s">
        <v>115</v>
      </c>
      <c r="B18" s="17" t="s">
        <v>83</v>
      </c>
      <c r="AF18" s="57" t="s">
        <v>116</v>
      </c>
    </row>
    <row r="19" spans="1:32" ht="15.65" customHeight="1">
      <c r="A19" s="7" t="s">
        <v>117</v>
      </c>
      <c r="B19" s="18" t="s">
        <v>95</v>
      </c>
      <c r="AF19" s="58" t="s">
        <v>118</v>
      </c>
    </row>
    <row r="20" spans="1:32" ht="30.65" customHeight="1">
      <c r="A20" s="20" t="s">
        <v>119</v>
      </c>
      <c r="B20" s="18" t="s">
        <v>95</v>
      </c>
      <c r="AF20" s="57" t="s">
        <v>120</v>
      </c>
    </row>
    <row r="21" spans="1:32" ht="26.15" customHeight="1">
      <c r="A21" s="20" t="s">
        <v>121</v>
      </c>
      <c r="B21" s="17" t="s">
        <v>83</v>
      </c>
      <c r="AF21" s="58" t="s">
        <v>122</v>
      </c>
    </row>
    <row r="22" spans="1:32" ht="15" customHeight="1">
      <c r="A22" s="19" t="s">
        <v>123</v>
      </c>
      <c r="B22" s="17" t="s">
        <v>83</v>
      </c>
      <c r="AF22" s="57" t="s">
        <v>124</v>
      </c>
    </row>
    <row r="23" spans="1:32">
      <c r="A23" s="7" t="s">
        <v>125</v>
      </c>
      <c r="B23" s="17" t="s">
        <v>95</v>
      </c>
      <c r="AF23" s="57" t="s">
        <v>126</v>
      </c>
    </row>
    <row r="24" spans="1:32">
      <c r="A24" s="7" t="s">
        <v>127</v>
      </c>
      <c r="B24" s="17" t="s">
        <v>83</v>
      </c>
      <c r="AF24" s="57" t="s">
        <v>128</v>
      </c>
    </row>
    <row r="25" spans="1:32">
      <c r="A25" s="7" t="s">
        <v>129</v>
      </c>
      <c r="B25" s="17" t="s">
        <v>83</v>
      </c>
      <c r="AF25" s="57" t="s">
        <v>130</v>
      </c>
    </row>
    <row r="26" spans="1:32">
      <c r="A26" s="7" t="s">
        <v>131</v>
      </c>
      <c r="B26" s="17" t="s">
        <v>83</v>
      </c>
      <c r="AF26" s="57" t="s">
        <v>132</v>
      </c>
    </row>
    <row r="27" spans="1:32">
      <c r="A27" s="7" t="s">
        <v>133</v>
      </c>
      <c r="B27" s="17" t="s">
        <v>83</v>
      </c>
      <c r="AF27" s="57" t="s">
        <v>134</v>
      </c>
    </row>
    <row r="28" spans="1:32">
      <c r="A28" s="7" t="s">
        <v>135</v>
      </c>
      <c r="B28" s="17" t="s">
        <v>83</v>
      </c>
      <c r="AF28" s="57" t="s">
        <v>136</v>
      </c>
    </row>
    <row r="29" spans="1:32">
      <c r="A29" s="7" t="s">
        <v>137</v>
      </c>
      <c r="B29" s="17" t="s">
        <v>83</v>
      </c>
      <c r="AF29" s="57" t="s">
        <v>138</v>
      </c>
    </row>
    <row r="30" spans="1:32">
      <c r="A30" s="7" t="s">
        <v>139</v>
      </c>
      <c r="B30" s="17" t="s">
        <v>83</v>
      </c>
      <c r="AF30" s="57" t="s">
        <v>140</v>
      </c>
    </row>
    <row r="31" spans="1:32">
      <c r="A31" s="7" t="s">
        <v>141</v>
      </c>
      <c r="B31" s="17" t="s">
        <v>83</v>
      </c>
      <c r="AF31" s="57" t="s">
        <v>142</v>
      </c>
    </row>
    <row r="32" spans="1:32">
      <c r="A32" s="7" t="s">
        <v>143</v>
      </c>
      <c r="B32" s="17" t="s">
        <v>83</v>
      </c>
      <c r="AF32" s="57" t="s">
        <v>144</v>
      </c>
    </row>
    <row r="33" spans="1:32">
      <c r="A33" s="7" t="s">
        <v>145</v>
      </c>
      <c r="B33" s="17" t="s">
        <v>83</v>
      </c>
      <c r="AF33" s="57" t="s">
        <v>146</v>
      </c>
    </row>
    <row r="34" spans="1:32">
      <c r="A34" s="7" t="s">
        <v>147</v>
      </c>
      <c r="B34" s="17" t="s">
        <v>95</v>
      </c>
      <c r="AF34" s="57" t="s">
        <v>148</v>
      </c>
    </row>
    <row r="35" spans="1:32">
      <c r="A35" s="7" t="s">
        <v>149</v>
      </c>
      <c r="B35" s="17" t="s">
        <v>83</v>
      </c>
      <c r="AF35" s="57" t="s">
        <v>150</v>
      </c>
    </row>
    <row r="36" spans="1:32">
      <c r="A36" s="7" t="s">
        <v>151</v>
      </c>
      <c r="B36" s="17" t="s">
        <v>83</v>
      </c>
      <c r="AF36" s="57" t="s">
        <v>152</v>
      </c>
    </row>
    <row r="37" spans="1:32">
      <c r="A37" s="7" t="s">
        <v>153</v>
      </c>
      <c r="B37" s="17" t="s">
        <v>83</v>
      </c>
      <c r="AF37" s="57" t="s">
        <v>154</v>
      </c>
    </row>
    <row r="38" spans="1:32">
      <c r="A38" s="7" t="s">
        <v>155</v>
      </c>
      <c r="B38" s="18" t="s">
        <v>95</v>
      </c>
      <c r="AF38" s="58" t="s">
        <v>156</v>
      </c>
    </row>
    <row r="39" spans="1:32">
      <c r="A39" s="7" t="s">
        <v>157</v>
      </c>
      <c r="B39" s="18" t="s">
        <v>95</v>
      </c>
      <c r="AF39" s="57" t="s">
        <v>158</v>
      </c>
    </row>
    <row r="40" spans="1:32">
      <c r="A40" s="7" t="s">
        <v>159</v>
      </c>
      <c r="B40" s="17" t="s">
        <v>83</v>
      </c>
      <c r="AF40" s="57" t="s">
        <v>160</v>
      </c>
    </row>
    <row r="41" spans="1:32">
      <c r="A41" s="7" t="s">
        <v>161</v>
      </c>
      <c r="B41" s="17" t="s">
        <v>83</v>
      </c>
      <c r="AF41" s="57" t="s">
        <v>162</v>
      </c>
    </row>
    <row r="42" spans="1:32">
      <c r="A42" s="7" t="s">
        <v>163</v>
      </c>
      <c r="B42" s="17" t="s">
        <v>83</v>
      </c>
      <c r="AF42" s="57" t="s">
        <v>164</v>
      </c>
    </row>
    <row r="43" spans="1:32">
      <c r="A43" s="7" t="s">
        <v>165</v>
      </c>
      <c r="B43" s="17" t="s">
        <v>83</v>
      </c>
      <c r="AF43" s="57" t="s">
        <v>166</v>
      </c>
    </row>
    <row r="44" spans="1:32">
      <c r="A44" s="7" t="s">
        <v>167</v>
      </c>
      <c r="B44" s="17" t="s">
        <v>95</v>
      </c>
      <c r="AF44" s="57" t="s">
        <v>168</v>
      </c>
    </row>
    <row r="45" spans="1:32">
      <c r="A45" s="7" t="s">
        <v>169</v>
      </c>
      <c r="B45" s="17" t="s">
        <v>83</v>
      </c>
      <c r="AF45" s="57" t="s">
        <v>170</v>
      </c>
    </row>
    <row r="46" spans="1:32">
      <c r="A46" s="7" t="s">
        <v>171</v>
      </c>
      <c r="B46" s="17" t="s">
        <v>83</v>
      </c>
      <c r="AF46" s="57" t="s">
        <v>172</v>
      </c>
    </row>
    <row r="47" spans="1:32">
      <c r="A47" s="7" t="s">
        <v>173</v>
      </c>
      <c r="B47" s="17" t="s">
        <v>83</v>
      </c>
      <c r="AF47" s="57" t="s">
        <v>174</v>
      </c>
    </row>
    <row r="48" spans="1:32" ht="17.5" customHeight="1">
      <c r="A48" s="7" t="s">
        <v>175</v>
      </c>
      <c r="B48" s="18" t="s">
        <v>95</v>
      </c>
      <c r="E48" s="5" t="s">
        <v>176</v>
      </c>
      <c r="AF48" s="57" t="s">
        <v>177</v>
      </c>
    </row>
    <row r="49" spans="1:32">
      <c r="A49" s="7" t="s">
        <v>178</v>
      </c>
      <c r="B49" s="17" t="s">
        <v>83</v>
      </c>
      <c r="E49" s="8" t="s">
        <v>179</v>
      </c>
      <c r="F49" s="8"/>
      <c r="G49" s="8"/>
      <c r="H49" s="8"/>
      <c r="I49" s="8"/>
      <c r="J49" s="8"/>
      <c r="K49" s="8"/>
      <c r="AF49" s="57" t="s">
        <v>180</v>
      </c>
    </row>
    <row r="50" spans="1:32">
      <c r="A50" s="7" t="s">
        <v>181</v>
      </c>
      <c r="B50" s="17" t="s">
        <v>83</v>
      </c>
      <c r="E50" s="8" t="s">
        <v>182</v>
      </c>
      <c r="F50" s="8"/>
      <c r="G50" s="8"/>
      <c r="H50" s="8"/>
      <c r="I50" s="8"/>
      <c r="J50" s="8"/>
      <c r="K50" s="8"/>
      <c r="AF50" s="57" t="s">
        <v>183</v>
      </c>
    </row>
    <row r="51" spans="1:32">
      <c r="A51" s="7" t="s">
        <v>184</v>
      </c>
      <c r="B51" s="17" t="s">
        <v>83</v>
      </c>
      <c r="E51" s="9" t="s">
        <v>185</v>
      </c>
      <c r="F51" s="9"/>
      <c r="G51" s="9"/>
      <c r="H51" s="9"/>
      <c r="I51" s="9"/>
      <c r="J51" s="9"/>
      <c r="K51" s="9"/>
      <c r="AF51" s="57" t="s">
        <v>186</v>
      </c>
    </row>
    <row r="52" spans="1:32">
      <c r="A52" s="7" t="s">
        <v>187</v>
      </c>
      <c r="B52" s="17" t="s">
        <v>83</v>
      </c>
      <c r="AF52" s="57" t="s">
        <v>188</v>
      </c>
    </row>
    <row r="53" spans="1:32">
      <c r="A53" s="7" t="s">
        <v>189</v>
      </c>
      <c r="B53" s="17" t="s">
        <v>83</v>
      </c>
      <c r="AF53" s="57" t="s">
        <v>190</v>
      </c>
    </row>
    <row r="54" spans="1:32">
      <c r="A54" s="7" t="s">
        <v>191</v>
      </c>
      <c r="B54" s="17" t="s">
        <v>83</v>
      </c>
      <c r="AF54" s="58" t="s">
        <v>192</v>
      </c>
    </row>
    <row r="55" spans="1:32">
      <c r="A55" s="7" t="s">
        <v>193</v>
      </c>
      <c r="B55" s="17" t="s">
        <v>95</v>
      </c>
      <c r="AF55" s="57" t="s">
        <v>194</v>
      </c>
    </row>
    <row r="56" spans="1:32">
      <c r="A56" s="7" t="s">
        <v>195</v>
      </c>
      <c r="B56" s="17" t="s">
        <v>83</v>
      </c>
      <c r="T56" s="331" t="s">
        <v>196</v>
      </c>
      <c r="U56" s="331"/>
      <c r="V56" s="331"/>
      <c r="W56" s="331"/>
      <c r="X56" s="331"/>
      <c r="Y56" s="332" t="s">
        <v>197</v>
      </c>
      <c r="Z56" s="332"/>
      <c r="AA56" s="332"/>
      <c r="AB56" s="332"/>
      <c r="AC56" s="332"/>
      <c r="AD56" s="31"/>
      <c r="AE56" s="31"/>
      <c r="AF56" s="57" t="s">
        <v>198</v>
      </c>
    </row>
    <row r="57" spans="1:32" ht="22">
      <c r="A57" s="7"/>
      <c r="T57" s="21" t="s">
        <v>199</v>
      </c>
      <c r="U57" s="21"/>
      <c r="V57" s="29" t="s">
        <v>200</v>
      </c>
      <c r="W57" s="29"/>
      <c r="X57" s="30" t="s">
        <v>201</v>
      </c>
      <c r="Y57" s="26" t="s">
        <v>202</v>
      </c>
      <c r="Z57" s="26"/>
      <c r="AA57" s="26" t="s">
        <v>203</v>
      </c>
      <c r="AB57" s="26"/>
      <c r="AC57" s="26" t="s">
        <v>204</v>
      </c>
      <c r="AD57" s="31" t="s">
        <v>205</v>
      </c>
      <c r="AE57" s="32" t="s">
        <v>206</v>
      </c>
      <c r="AF57" s="57" t="s">
        <v>207</v>
      </c>
    </row>
    <row r="58" spans="1:32" ht="33.65" customHeight="1">
      <c r="B58" s="10" t="s">
        <v>208</v>
      </c>
      <c r="C58" s="10" t="s">
        <v>209</v>
      </c>
      <c r="D58" s="11" t="s">
        <v>210</v>
      </c>
      <c r="E58" s="10" t="s">
        <v>211</v>
      </c>
      <c r="F58" s="10" t="s">
        <v>212</v>
      </c>
      <c r="G58" s="10" t="s">
        <v>213</v>
      </c>
      <c r="H58" s="12" t="s">
        <v>214</v>
      </c>
      <c r="I58" s="12" t="s">
        <v>215</v>
      </c>
      <c r="J58" s="12" t="s">
        <v>216</v>
      </c>
      <c r="K58" s="12" t="s">
        <v>217</v>
      </c>
      <c r="L58" s="12" t="s">
        <v>218</v>
      </c>
      <c r="M58" s="12" t="s">
        <v>219</v>
      </c>
      <c r="N58" s="12" t="s">
        <v>220</v>
      </c>
      <c r="O58" s="12" t="s">
        <v>221</v>
      </c>
      <c r="P58" s="13" t="s">
        <v>222</v>
      </c>
      <c r="Q58" s="12" t="s">
        <v>223</v>
      </c>
      <c r="R58" s="12" t="s">
        <v>224</v>
      </c>
      <c r="S58" s="12" t="s">
        <v>225</v>
      </c>
      <c r="T58" s="21" t="s">
        <v>226</v>
      </c>
      <c r="U58" s="21" t="s">
        <v>40</v>
      </c>
      <c r="V58" s="21" t="s">
        <v>226</v>
      </c>
      <c r="W58" s="21" t="s">
        <v>40</v>
      </c>
      <c r="X58" s="25" t="s">
        <v>226</v>
      </c>
      <c r="Y58" s="27" t="s">
        <v>226</v>
      </c>
      <c r="Z58" s="27" t="s">
        <v>40</v>
      </c>
      <c r="AA58" s="27" t="s">
        <v>226</v>
      </c>
      <c r="AB58" s="27" t="s">
        <v>40</v>
      </c>
      <c r="AC58" s="21" t="s">
        <v>226</v>
      </c>
      <c r="AD58" s="28"/>
      <c r="AE58" s="28"/>
      <c r="AF58" s="57" t="s">
        <v>227</v>
      </c>
    </row>
    <row r="59" spans="1:32">
      <c r="A59" s="14" t="str">
        <f>FORMULAIRE!B7</f>
        <v>Choisissez votre collège</v>
      </c>
      <c r="B59" s="14">
        <f>FORMULAIRE!B9</f>
        <v>0</v>
      </c>
      <c r="C59" s="14">
        <f>FORMULAIRE!F9</f>
        <v>0</v>
      </c>
      <c r="D59" s="14">
        <f>FORMULAIRE!I7</f>
        <v>0</v>
      </c>
      <c r="E59" s="14" t="str">
        <f>FORMULAIRE!F7</f>
        <v xml:space="preserve"> </v>
      </c>
      <c r="F59" s="14" t="e">
        <f>FORMULAIRE!#REF!</f>
        <v>#REF!</v>
      </c>
      <c r="G59" s="14" t="str">
        <f>FORMULAIRE!J9</f>
        <v>Choisissez votre statut</v>
      </c>
      <c r="H59" s="14">
        <f>FORMULAIRE!D21</f>
        <v>0</v>
      </c>
      <c r="I59" s="14">
        <f>FORMULAIRE!G15</f>
        <v>0</v>
      </c>
      <c r="J59" s="15">
        <f>FORMULAIRE!K15</f>
        <v>0</v>
      </c>
      <c r="K59" s="14">
        <f>FORMULAIRE!D15</f>
        <v>0</v>
      </c>
      <c r="L59" s="14">
        <f>FORMULAIRE!D28</f>
        <v>0</v>
      </c>
      <c r="M59" s="14">
        <f>FORMULAIRE!K28</f>
        <v>0</v>
      </c>
      <c r="N59" s="14" t="e">
        <f>FORMULAIRE!#REF!</f>
        <v>#REF!</v>
      </c>
      <c r="O59" s="15" t="e">
        <f>FORMULAIRE!#REF!</f>
        <v>#REF!</v>
      </c>
      <c r="P59" s="16" t="e">
        <f>FORMULAIRE!#REF!</f>
        <v>#REF!</v>
      </c>
      <c r="Q59" s="15" t="e">
        <f>FORMULAIRE!#REF!</f>
        <v>#REF!</v>
      </c>
      <c r="R59" s="14" t="e">
        <f>FORMULAIRE!#REF!</f>
        <v>#REF!</v>
      </c>
      <c r="S59" s="14">
        <f>FORMULAIRE!A95</f>
        <v>0</v>
      </c>
      <c r="T59" s="14">
        <f>FORMULAIRE!C45</f>
        <v>0</v>
      </c>
      <c r="U59" s="5">
        <f>FORMULAIRE!E45</f>
        <v>0</v>
      </c>
      <c r="V59" s="14">
        <f>FORMULAIRE!H45</f>
        <v>0</v>
      </c>
      <c r="W59" s="15">
        <f>FORMULAIRE!J45</f>
        <v>0</v>
      </c>
      <c r="X59" s="15">
        <f>FORMULAIRE!H80</f>
        <v>0</v>
      </c>
      <c r="Y59" s="15">
        <f>FORMULAIRE!C51</f>
        <v>0</v>
      </c>
      <c r="Z59" s="15">
        <f>FORMULAIRE!E51</f>
        <v>0</v>
      </c>
      <c r="AA59" s="15">
        <f>FORMULAIRE!H51</f>
        <v>0</v>
      </c>
      <c r="AB59" s="15">
        <f>FORMULAIRE!J51</f>
        <v>0</v>
      </c>
      <c r="AC59" s="15">
        <f>FORMULAIRE!H85</f>
        <v>0</v>
      </c>
      <c r="AD59" s="15">
        <f>FORMULAIRE!B32</f>
        <v>0</v>
      </c>
      <c r="AE59" s="15">
        <f>FORMULAIRE!I32</f>
        <v>0</v>
      </c>
      <c r="AF59" s="57" t="s">
        <v>228</v>
      </c>
    </row>
    <row r="60" spans="1:32">
      <c r="AF60" s="57" t="s">
        <v>229</v>
      </c>
    </row>
    <row r="61" spans="1:32">
      <c r="AF61" s="57" t="s">
        <v>230</v>
      </c>
    </row>
    <row r="62" spans="1:32">
      <c r="AF62" s="57" t="s">
        <v>231</v>
      </c>
    </row>
    <row r="63" spans="1:32">
      <c r="L63" s="329"/>
      <c r="M63" s="329"/>
      <c r="N63" s="329"/>
      <c r="O63" s="329"/>
      <c r="P63" s="329"/>
      <c r="Q63" s="330"/>
      <c r="R63" s="330"/>
      <c r="S63" s="330"/>
      <c r="T63" s="330"/>
      <c r="U63" s="330"/>
      <c r="AF63" s="57" t="s">
        <v>232</v>
      </c>
    </row>
    <row r="64" spans="1:32">
      <c r="L64" s="23"/>
      <c r="M64" s="23"/>
      <c r="N64" s="24"/>
      <c r="O64" s="24"/>
      <c r="P64" s="24"/>
      <c r="Q64" s="22"/>
      <c r="R64" s="22"/>
      <c r="S64" s="22"/>
      <c r="T64" s="22"/>
      <c r="U64" s="22"/>
      <c r="AF64" s="57" t="s">
        <v>233</v>
      </c>
    </row>
    <row r="65" spans="12:32">
      <c r="L65" s="23"/>
      <c r="M65" s="23"/>
      <c r="N65" s="23"/>
      <c r="O65" s="23"/>
      <c r="P65" s="23"/>
      <c r="Q65" s="23"/>
      <c r="R65" s="23"/>
      <c r="S65" s="23"/>
      <c r="T65" s="23"/>
      <c r="U65" s="23"/>
      <c r="AF65" s="57" t="s">
        <v>234</v>
      </c>
    </row>
    <row r="66" spans="12:32">
      <c r="AF66" s="57" t="s">
        <v>235</v>
      </c>
    </row>
    <row r="67" spans="12:32">
      <c r="AF67" s="57" t="s">
        <v>236</v>
      </c>
    </row>
    <row r="68" spans="12:32">
      <c r="AF68" s="57" t="s">
        <v>237</v>
      </c>
    </row>
    <row r="69" spans="12:32">
      <c r="AF69" s="57" t="s">
        <v>238</v>
      </c>
    </row>
    <row r="70" spans="12:32">
      <c r="AF70" s="57" t="s">
        <v>239</v>
      </c>
    </row>
    <row r="71" spans="12:32">
      <c r="AF71" s="57" t="s">
        <v>240</v>
      </c>
    </row>
    <row r="72" spans="12:32">
      <c r="AF72" s="57" t="s">
        <v>241</v>
      </c>
    </row>
    <row r="73" spans="12:32">
      <c r="AF73" s="57" t="s">
        <v>242</v>
      </c>
    </row>
    <row r="74" spans="12:32">
      <c r="AF74" s="57" t="s">
        <v>243</v>
      </c>
    </row>
    <row r="75" spans="12:32">
      <c r="AF75" s="57" t="s">
        <v>244</v>
      </c>
    </row>
    <row r="76" spans="12:32">
      <c r="AF76" s="57" t="s">
        <v>245</v>
      </c>
    </row>
    <row r="77" spans="12:32">
      <c r="AF77" s="57" t="s">
        <v>246</v>
      </c>
    </row>
    <row r="78" spans="12:32">
      <c r="AF78" s="57" t="s">
        <v>247</v>
      </c>
    </row>
    <row r="79" spans="12:32">
      <c r="AF79" s="57" t="s">
        <v>248</v>
      </c>
    </row>
    <row r="80" spans="12:32">
      <c r="AF80" s="57" t="s">
        <v>249</v>
      </c>
    </row>
    <row r="81" spans="32:32">
      <c r="AF81" s="57" t="s">
        <v>250</v>
      </c>
    </row>
    <row r="82" spans="32:32">
      <c r="AF82" s="57" t="s">
        <v>251</v>
      </c>
    </row>
    <row r="83" spans="32:32">
      <c r="AF83" s="57" t="s">
        <v>252</v>
      </c>
    </row>
    <row r="84" spans="32:32">
      <c r="AF84" s="57" t="s">
        <v>253</v>
      </c>
    </row>
    <row r="85" spans="32:32">
      <c r="AF85" s="57" t="s">
        <v>254</v>
      </c>
    </row>
    <row r="86" spans="32:32">
      <c r="AF86" s="57" t="s">
        <v>255</v>
      </c>
    </row>
    <row r="87" spans="32:32">
      <c r="AF87" s="57" t="s">
        <v>256</v>
      </c>
    </row>
    <row r="88" spans="32:32">
      <c r="AF88" s="57" t="s">
        <v>257</v>
      </c>
    </row>
    <row r="89" spans="32:32">
      <c r="AF89" s="57" t="s">
        <v>258</v>
      </c>
    </row>
    <row r="90" spans="32:32">
      <c r="AF90" s="57" t="s">
        <v>259</v>
      </c>
    </row>
    <row r="91" spans="32:32">
      <c r="AF91" s="57" t="s">
        <v>260</v>
      </c>
    </row>
    <row r="92" spans="32:32">
      <c r="AF92" s="57" t="s">
        <v>261</v>
      </c>
    </row>
    <row r="93" spans="32:32">
      <c r="AF93" s="57" t="s">
        <v>262</v>
      </c>
    </row>
    <row r="94" spans="32:32">
      <c r="AF94" s="57" t="s">
        <v>263</v>
      </c>
    </row>
    <row r="95" spans="32:32">
      <c r="AF95" s="57" t="s">
        <v>264</v>
      </c>
    </row>
    <row r="96" spans="32:32">
      <c r="AF96" s="57" t="s">
        <v>265</v>
      </c>
    </row>
    <row r="97" spans="32:32">
      <c r="AF97" s="57" t="s">
        <v>266</v>
      </c>
    </row>
    <row r="98" spans="32:32">
      <c r="AF98" s="57" t="s">
        <v>267</v>
      </c>
    </row>
    <row r="99" spans="32:32">
      <c r="AF99" s="57" t="s">
        <v>268</v>
      </c>
    </row>
    <row r="100" spans="32:32">
      <c r="AF100" s="57" t="s">
        <v>269</v>
      </c>
    </row>
    <row r="101" spans="32:32">
      <c r="AF101" s="57" t="s">
        <v>270</v>
      </c>
    </row>
    <row r="102" spans="32:32">
      <c r="AF102" s="57" t="s">
        <v>271</v>
      </c>
    </row>
    <row r="103" spans="32:32">
      <c r="AF103" s="57" t="s">
        <v>272</v>
      </c>
    </row>
    <row r="104" spans="32:32">
      <c r="AF104" s="57" t="s">
        <v>273</v>
      </c>
    </row>
    <row r="105" spans="32:32">
      <c r="AF105" s="57" t="s">
        <v>274</v>
      </c>
    </row>
    <row r="106" spans="32:32">
      <c r="AF106" s="57" t="s">
        <v>275</v>
      </c>
    </row>
    <row r="107" spans="32:32">
      <c r="AF107" s="57" t="s">
        <v>276</v>
      </c>
    </row>
    <row r="108" spans="32:32">
      <c r="AF108" s="57" t="s">
        <v>277</v>
      </c>
    </row>
    <row r="109" spans="32:32">
      <c r="AF109" s="57" t="s">
        <v>278</v>
      </c>
    </row>
    <row r="110" spans="32:32">
      <c r="AF110" s="57" t="s">
        <v>279</v>
      </c>
    </row>
    <row r="111" spans="32:32">
      <c r="AF111" s="57" t="s">
        <v>280</v>
      </c>
    </row>
    <row r="112" spans="32:32">
      <c r="AF112" s="57" t="s">
        <v>281</v>
      </c>
    </row>
    <row r="113" spans="32:32">
      <c r="AF113" s="57" t="s">
        <v>282</v>
      </c>
    </row>
    <row r="114" spans="32:32">
      <c r="AF114" s="57" t="s">
        <v>283</v>
      </c>
    </row>
    <row r="115" spans="32:32">
      <c r="AF115" s="57" t="s">
        <v>284</v>
      </c>
    </row>
    <row r="116" spans="32:32">
      <c r="AF116" s="57" t="s">
        <v>285</v>
      </c>
    </row>
    <row r="117" spans="32:32">
      <c r="AF117" s="57" t="s">
        <v>286</v>
      </c>
    </row>
    <row r="118" spans="32:32">
      <c r="AF118" s="57" t="s">
        <v>287</v>
      </c>
    </row>
    <row r="119" spans="32:32">
      <c r="AF119" s="57" t="s">
        <v>288</v>
      </c>
    </row>
    <row r="120" spans="32:32">
      <c r="AF120" s="57" t="s">
        <v>289</v>
      </c>
    </row>
    <row r="121" spans="32:32">
      <c r="AF121" s="57" t="s">
        <v>290</v>
      </c>
    </row>
    <row r="122" spans="32:32">
      <c r="AF122" s="57" t="s">
        <v>291</v>
      </c>
    </row>
    <row r="123" spans="32:32">
      <c r="AF123" s="57" t="s">
        <v>292</v>
      </c>
    </row>
    <row r="124" spans="32:32">
      <c r="AF124" s="58" t="s">
        <v>293</v>
      </c>
    </row>
    <row r="125" spans="32:32">
      <c r="AF125" s="57" t="s">
        <v>294</v>
      </c>
    </row>
    <row r="126" spans="32:32">
      <c r="AF126" s="57" t="s">
        <v>295</v>
      </c>
    </row>
    <row r="127" spans="32:32">
      <c r="AF127" s="57" t="s">
        <v>296</v>
      </c>
    </row>
    <row r="128" spans="32:32">
      <c r="AF128" s="57" t="s">
        <v>297</v>
      </c>
    </row>
    <row r="129" spans="32:32">
      <c r="AF129" s="57" t="s">
        <v>298</v>
      </c>
    </row>
    <row r="130" spans="32:32">
      <c r="AF130" s="57" t="s">
        <v>299</v>
      </c>
    </row>
    <row r="131" spans="32:32">
      <c r="AF131" s="57" t="s">
        <v>300</v>
      </c>
    </row>
    <row r="132" spans="32:32">
      <c r="AF132" s="57" t="s">
        <v>301</v>
      </c>
    </row>
    <row r="133" spans="32:32">
      <c r="AF133" s="57" t="s">
        <v>302</v>
      </c>
    </row>
    <row r="134" spans="32:32">
      <c r="AF134" s="57" t="s">
        <v>303</v>
      </c>
    </row>
    <row r="135" spans="32:32">
      <c r="AF135" s="57" t="s">
        <v>304</v>
      </c>
    </row>
    <row r="136" spans="32:32">
      <c r="AF136" s="57" t="s">
        <v>305</v>
      </c>
    </row>
    <row r="137" spans="32:32">
      <c r="AF137" s="57" t="s">
        <v>306</v>
      </c>
    </row>
    <row r="138" spans="32:32">
      <c r="AF138" s="57" t="s">
        <v>307</v>
      </c>
    </row>
    <row r="139" spans="32:32">
      <c r="AF139" s="57" t="s">
        <v>308</v>
      </c>
    </row>
    <row r="140" spans="32:32">
      <c r="AF140" s="58" t="s">
        <v>309</v>
      </c>
    </row>
    <row r="141" spans="32:32">
      <c r="AF141" s="57" t="s">
        <v>310</v>
      </c>
    </row>
    <row r="142" spans="32:32">
      <c r="AF142" s="58" t="s">
        <v>311</v>
      </c>
    </row>
    <row r="143" spans="32:32">
      <c r="AF143" s="57" t="s">
        <v>312</v>
      </c>
    </row>
    <row r="144" spans="32:32">
      <c r="AF144" s="57" t="s">
        <v>313</v>
      </c>
    </row>
    <row r="145" spans="32:32">
      <c r="AF145" s="57" t="s">
        <v>314</v>
      </c>
    </row>
    <row r="146" spans="32:32">
      <c r="AF146" s="57" t="s">
        <v>315</v>
      </c>
    </row>
    <row r="147" spans="32:32">
      <c r="AF147" s="57" t="s">
        <v>316</v>
      </c>
    </row>
    <row r="148" spans="32:32">
      <c r="AF148" s="57" t="s">
        <v>317</v>
      </c>
    </row>
    <row r="149" spans="32:32">
      <c r="AF149" s="57" t="s">
        <v>318</v>
      </c>
    </row>
    <row r="150" spans="32:32">
      <c r="AF150" s="57" t="s">
        <v>319</v>
      </c>
    </row>
    <row r="151" spans="32:32">
      <c r="AF151" s="57" t="s">
        <v>320</v>
      </c>
    </row>
    <row r="152" spans="32:32">
      <c r="AF152" s="57" t="s">
        <v>321</v>
      </c>
    </row>
    <row r="153" spans="32:32">
      <c r="AF153" s="57" t="s">
        <v>322</v>
      </c>
    </row>
    <row r="154" spans="32:32">
      <c r="AF154" s="57" t="s">
        <v>323</v>
      </c>
    </row>
    <row r="155" spans="32:32">
      <c r="AF155" s="57" t="s">
        <v>324</v>
      </c>
    </row>
    <row r="156" spans="32:32">
      <c r="AF156" s="57" t="s">
        <v>325</v>
      </c>
    </row>
    <row r="157" spans="32:32">
      <c r="AF157" s="57" t="s">
        <v>326</v>
      </c>
    </row>
    <row r="158" spans="32:32">
      <c r="AF158" s="57" t="s">
        <v>327</v>
      </c>
    </row>
    <row r="159" spans="32:32">
      <c r="AF159" s="57" t="s">
        <v>328</v>
      </c>
    </row>
    <row r="160" spans="32:32">
      <c r="AF160" s="57" t="s">
        <v>329</v>
      </c>
    </row>
    <row r="161" spans="32:32">
      <c r="AF161" s="57" t="s">
        <v>330</v>
      </c>
    </row>
    <row r="162" spans="32:32">
      <c r="AF162" s="57" t="s">
        <v>331</v>
      </c>
    </row>
    <row r="163" spans="32:32">
      <c r="AF163" s="57" t="s">
        <v>332</v>
      </c>
    </row>
    <row r="164" spans="32:32">
      <c r="AF164" s="57" t="s">
        <v>333</v>
      </c>
    </row>
    <row r="165" spans="32:32">
      <c r="AF165" s="57" t="s">
        <v>334</v>
      </c>
    </row>
    <row r="166" spans="32:32">
      <c r="AF166" s="57" t="s">
        <v>335</v>
      </c>
    </row>
    <row r="167" spans="32:32">
      <c r="AF167" s="5" t="s">
        <v>336</v>
      </c>
    </row>
    <row r="168" spans="32:32">
      <c r="AF168" s="58" t="s">
        <v>337</v>
      </c>
    </row>
    <row r="169" spans="32:32">
      <c r="AF169" s="57" t="s">
        <v>338</v>
      </c>
    </row>
    <row r="170" spans="32:32">
      <c r="AF170" s="57" t="s">
        <v>339</v>
      </c>
    </row>
    <row r="171" spans="32:32">
      <c r="AF171" s="57" t="s">
        <v>340</v>
      </c>
    </row>
    <row r="172" spans="32:32">
      <c r="AF172" s="57" t="s">
        <v>341</v>
      </c>
    </row>
    <row r="173" spans="32:32">
      <c r="AF173" s="57" t="s">
        <v>342</v>
      </c>
    </row>
    <row r="174" spans="32:32">
      <c r="AF174" s="57" t="s">
        <v>343</v>
      </c>
    </row>
    <row r="175" spans="32:32">
      <c r="AF175" s="57" t="s">
        <v>344</v>
      </c>
    </row>
    <row r="176" spans="32:32">
      <c r="AF176" s="57" t="s">
        <v>345</v>
      </c>
    </row>
    <row r="177" spans="32:32">
      <c r="AF177" s="57" t="s">
        <v>346</v>
      </c>
    </row>
    <row r="178" spans="32:32">
      <c r="AF178" s="57" t="s">
        <v>347</v>
      </c>
    </row>
    <row r="179" spans="32:32">
      <c r="AF179" s="57" t="s">
        <v>348</v>
      </c>
    </row>
    <row r="180" spans="32:32">
      <c r="AF180" s="57" t="s">
        <v>349</v>
      </c>
    </row>
    <row r="181" spans="32:32">
      <c r="AF181" s="57" t="s">
        <v>350</v>
      </c>
    </row>
    <row r="182" spans="32:32">
      <c r="AF182" s="57" t="s">
        <v>351</v>
      </c>
    </row>
    <row r="183" spans="32:32">
      <c r="AF183" s="57" t="s">
        <v>352</v>
      </c>
    </row>
    <row r="184" spans="32:32">
      <c r="AF184" s="57" t="s">
        <v>353</v>
      </c>
    </row>
    <row r="185" spans="32:32">
      <c r="AF185" s="57" t="s">
        <v>354</v>
      </c>
    </row>
    <row r="186" spans="32:32">
      <c r="AF186" s="57" t="s">
        <v>355</v>
      </c>
    </row>
    <row r="187" spans="32:32">
      <c r="AF187" s="57" t="s">
        <v>356</v>
      </c>
    </row>
    <row r="188" spans="32:32">
      <c r="AF188" s="57" t="s">
        <v>357</v>
      </c>
    </row>
    <row r="189" spans="32:32">
      <c r="AF189" s="57" t="s">
        <v>358</v>
      </c>
    </row>
    <row r="190" spans="32:32">
      <c r="AF190" s="57" t="s">
        <v>359</v>
      </c>
    </row>
    <row r="191" spans="32:32">
      <c r="AF191" s="58" t="s">
        <v>360</v>
      </c>
    </row>
    <row r="192" spans="32:32">
      <c r="AF192" s="57" t="s">
        <v>361</v>
      </c>
    </row>
    <row r="193" spans="32:32">
      <c r="AF193" s="57" t="s">
        <v>362</v>
      </c>
    </row>
    <row r="194" spans="32:32">
      <c r="AF194" s="57" t="s">
        <v>363</v>
      </c>
    </row>
    <row r="195" spans="32:32">
      <c r="AF195" s="57" t="s">
        <v>364</v>
      </c>
    </row>
    <row r="196" spans="32:32">
      <c r="AF196" s="57" t="s">
        <v>365</v>
      </c>
    </row>
    <row r="197" spans="32:32">
      <c r="AF197" s="57" t="s">
        <v>366</v>
      </c>
    </row>
    <row r="198" spans="32:32">
      <c r="AF198" s="57" t="s">
        <v>367</v>
      </c>
    </row>
    <row r="199" spans="32:32">
      <c r="AF199" s="57" t="s">
        <v>368</v>
      </c>
    </row>
    <row r="200" spans="32:32">
      <c r="AF200" s="57" t="s">
        <v>369</v>
      </c>
    </row>
    <row r="201" spans="32:32">
      <c r="AF201" s="57" t="s">
        <v>370</v>
      </c>
    </row>
    <row r="202" spans="32:32">
      <c r="AF202" s="57" t="s">
        <v>371</v>
      </c>
    </row>
    <row r="203" spans="32:32">
      <c r="AF203" s="57" t="s">
        <v>372</v>
      </c>
    </row>
    <row r="204" spans="32:32">
      <c r="AF204" s="57" t="s">
        <v>373</v>
      </c>
    </row>
    <row r="205" spans="32:32">
      <c r="AF205" s="57" t="s">
        <v>374</v>
      </c>
    </row>
    <row r="206" spans="32:32">
      <c r="AF206" s="57" t="s">
        <v>375</v>
      </c>
    </row>
    <row r="207" spans="32:32">
      <c r="AF207" s="57" t="s">
        <v>376</v>
      </c>
    </row>
    <row r="208" spans="32:32">
      <c r="AF208" s="57" t="s">
        <v>377</v>
      </c>
    </row>
  </sheetData>
  <sheetProtection selectLockedCells="1"/>
  <dataConsolidate/>
  <mergeCells count="4">
    <mergeCell ref="L63:P63"/>
    <mergeCell ref="Q63:U63"/>
    <mergeCell ref="T56:X56"/>
    <mergeCell ref="Y56:AC5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D48"/>
  <sheetViews>
    <sheetView topLeftCell="A7" workbookViewId="0">
      <selection activeCell="E7" sqref="E7:H15"/>
    </sheetView>
  </sheetViews>
  <sheetFormatPr baseColWidth="10" defaultColWidth="11.53515625" defaultRowHeight="15.5"/>
  <cols>
    <col min="1" max="1" width="18" style="4" customWidth="1"/>
    <col min="2" max="3" width="11.53515625" style="4"/>
    <col min="4" max="4" width="34.69140625" style="4" customWidth="1"/>
    <col min="5" max="16384" width="11.53515625" style="4"/>
  </cols>
  <sheetData>
    <row r="1" spans="1:4" s="3" customFormat="1">
      <c r="A1" s="1" t="s">
        <v>378</v>
      </c>
      <c r="B1" s="2">
        <v>920000</v>
      </c>
      <c r="D1" s="3" t="str">
        <f t="shared" ref="D1:D20" si="0">B1&amp;"  "&amp;A1</f>
        <v>920000  Abitibi Témiscamingue</v>
      </c>
    </row>
    <row r="2" spans="1:4" s="3" customFormat="1">
      <c r="A2" s="1" t="s">
        <v>88</v>
      </c>
      <c r="B2" s="2">
        <v>913000</v>
      </c>
      <c r="D2" s="3" t="str">
        <f t="shared" si="0"/>
        <v>913000  Ahuntsic</v>
      </c>
    </row>
    <row r="3" spans="1:4" s="3" customFormat="1">
      <c r="A3" s="1" t="s">
        <v>91</v>
      </c>
      <c r="B3" s="2">
        <v>932001</v>
      </c>
      <c r="D3" s="3" t="str">
        <f t="shared" si="0"/>
        <v>932001  Alma</v>
      </c>
    </row>
    <row r="4" spans="1:4" s="3" customFormat="1">
      <c r="A4" s="1" t="s">
        <v>93</v>
      </c>
      <c r="B4" s="2">
        <v>929000</v>
      </c>
      <c r="D4" s="3" t="str">
        <f t="shared" si="0"/>
        <v>929000  André-Laurendeau</v>
      </c>
    </row>
    <row r="5" spans="1:4" s="3" customFormat="1">
      <c r="A5" s="1" t="s">
        <v>3</v>
      </c>
      <c r="B5" s="2">
        <v>931001</v>
      </c>
      <c r="D5" s="3" t="str">
        <f t="shared" si="0"/>
        <v>931001  Baie-Comeau</v>
      </c>
    </row>
    <row r="6" spans="1:4" s="3" customFormat="1">
      <c r="A6" s="1" t="s">
        <v>97</v>
      </c>
      <c r="B6" s="2">
        <v>937000</v>
      </c>
      <c r="D6" s="3" t="str">
        <f t="shared" si="0"/>
        <v>937000  Beauce-Appalaches</v>
      </c>
    </row>
    <row r="7" spans="1:4" s="3" customFormat="1">
      <c r="A7" s="1" t="s">
        <v>379</v>
      </c>
      <c r="B7" s="2">
        <v>914000</v>
      </c>
      <c r="D7" s="3" t="str">
        <f t="shared" si="0"/>
        <v>914000  Bois de Boulogne</v>
      </c>
    </row>
    <row r="8" spans="1:4" s="3" customFormat="1">
      <c r="A8" s="1" t="s">
        <v>380</v>
      </c>
      <c r="B8" s="2">
        <v>936000</v>
      </c>
      <c r="D8" s="3" t="str">
        <f t="shared" si="0"/>
        <v xml:space="preserve">936000  Champlain Regional College </v>
      </c>
    </row>
    <row r="9" spans="1:4" s="3" customFormat="1">
      <c r="A9" s="1" t="s">
        <v>107</v>
      </c>
      <c r="B9" s="2">
        <v>932002</v>
      </c>
      <c r="D9" s="3" t="str">
        <f t="shared" si="0"/>
        <v>932002  Chicoutimi</v>
      </c>
    </row>
    <row r="10" spans="1:4" s="3" customFormat="1">
      <c r="A10" s="1" t="s">
        <v>109</v>
      </c>
      <c r="B10" s="2">
        <v>933000</v>
      </c>
      <c r="D10" s="3" t="str">
        <f t="shared" si="0"/>
        <v>933000  Dawson</v>
      </c>
    </row>
    <row r="11" spans="1:4" s="3" customFormat="1">
      <c r="A11" s="1" t="s">
        <v>111</v>
      </c>
      <c r="B11" s="2">
        <v>907001</v>
      </c>
      <c r="D11" s="3" t="str">
        <f t="shared" si="0"/>
        <v>907001  Drummondville</v>
      </c>
    </row>
    <row r="12" spans="1:4" s="3" customFormat="1">
      <c r="A12" s="1" t="s">
        <v>381</v>
      </c>
      <c r="B12" s="2">
        <v>909000</v>
      </c>
      <c r="D12" s="3" t="str">
        <f t="shared" si="0"/>
        <v>909000  Édouard Montpetit</v>
      </c>
    </row>
    <row r="13" spans="1:4" s="3" customFormat="1">
      <c r="A13" s="1" t="s">
        <v>382</v>
      </c>
      <c r="B13" s="2">
        <v>926000</v>
      </c>
      <c r="D13" s="3" t="str">
        <f t="shared" si="0"/>
        <v>926000  François Xavier Garneau</v>
      </c>
    </row>
    <row r="14" spans="1:4" s="3" customFormat="1">
      <c r="A14" s="1" t="s">
        <v>383</v>
      </c>
      <c r="B14" s="2">
        <v>900000</v>
      </c>
      <c r="D14" s="3" t="str">
        <f t="shared" si="0"/>
        <v>900000  Gaspésie et des Îles, Gaspé</v>
      </c>
    </row>
    <row r="15" spans="1:4" s="3" customFormat="1">
      <c r="A15" s="1" t="s">
        <v>384</v>
      </c>
      <c r="B15" s="2">
        <v>939000</v>
      </c>
      <c r="D15" s="3" t="str">
        <f t="shared" si="0"/>
        <v>939000  Gérald Godin</v>
      </c>
    </row>
    <row r="16" spans="1:4" s="3" customFormat="1">
      <c r="A16" s="1" t="s">
        <v>385</v>
      </c>
      <c r="B16" s="2">
        <v>904001</v>
      </c>
      <c r="D16" s="3" t="str">
        <f t="shared" si="0"/>
        <v>904001  Granby - Haute Yamaska</v>
      </c>
    </row>
    <row r="17" spans="1:4" s="3" customFormat="1">
      <c r="A17" s="1" t="s">
        <v>129</v>
      </c>
      <c r="B17" s="2">
        <v>919001</v>
      </c>
      <c r="D17" s="3" t="str">
        <f t="shared" si="0"/>
        <v>919001  Heritage</v>
      </c>
    </row>
    <row r="18" spans="1:4" s="3" customFormat="1">
      <c r="A18" s="1" t="s">
        <v>131</v>
      </c>
      <c r="B18" s="2">
        <v>935000</v>
      </c>
      <c r="D18" s="3" t="str">
        <f t="shared" si="0"/>
        <v>935000  John Abbott</v>
      </c>
    </row>
    <row r="19" spans="1:4" s="3" customFormat="1">
      <c r="A19" s="1" t="s">
        <v>133</v>
      </c>
      <c r="B19" s="2">
        <v>932003</v>
      </c>
      <c r="D19" s="3" t="str">
        <f t="shared" si="0"/>
        <v>932003  Jonquière</v>
      </c>
    </row>
    <row r="20" spans="1:4" s="3" customFormat="1">
      <c r="A20" s="1" t="s">
        <v>135</v>
      </c>
      <c r="B20" s="2">
        <v>923000</v>
      </c>
      <c r="D20" s="3" t="str">
        <f t="shared" si="0"/>
        <v>923000  La Pocatière</v>
      </c>
    </row>
    <row r="21" spans="1:4" s="3" customFormat="1">
      <c r="A21" s="1" t="s">
        <v>386</v>
      </c>
      <c r="B21" s="2">
        <v>921000</v>
      </c>
      <c r="D21" s="3" t="str">
        <f>B21&amp;"  "&amp;A21</f>
        <v>921000  Lévis Lauzon</v>
      </c>
    </row>
    <row r="22" spans="1:4" s="3" customFormat="1">
      <c r="A22" s="1" t="s">
        <v>139</v>
      </c>
      <c r="B22" s="2">
        <v>902000</v>
      </c>
      <c r="D22" s="3" t="str">
        <f t="shared" ref="D22:D47" si="1">B22&amp;"  "&amp;A22</f>
        <v>902000  Limoilou</v>
      </c>
    </row>
    <row r="23" spans="1:4" s="3" customFormat="1">
      <c r="A23" s="1" t="s">
        <v>387</v>
      </c>
      <c r="B23" s="2">
        <v>911000</v>
      </c>
      <c r="D23" s="3" t="str">
        <f t="shared" si="1"/>
        <v>911000  Lionel Groulx</v>
      </c>
    </row>
    <row r="24" spans="1:4" s="3" customFormat="1">
      <c r="A24" s="1" t="s">
        <v>143</v>
      </c>
      <c r="B24" s="2">
        <v>916000</v>
      </c>
      <c r="D24" s="3" t="str">
        <f t="shared" si="1"/>
        <v>916000  Maisonneuve</v>
      </c>
    </row>
    <row r="25" spans="1:4" s="3" customFormat="1">
      <c r="A25" s="1" t="s">
        <v>145</v>
      </c>
      <c r="B25" s="2">
        <v>938000</v>
      </c>
      <c r="D25" s="3" t="str">
        <f t="shared" si="1"/>
        <v>938000  Marie-Victorin</v>
      </c>
    </row>
    <row r="26" spans="1:4" s="3" customFormat="1">
      <c r="A26" s="1" t="s">
        <v>147</v>
      </c>
      <c r="B26" s="2">
        <v>927000</v>
      </c>
      <c r="D26" s="3" t="str">
        <f t="shared" si="1"/>
        <v>927000  Matane</v>
      </c>
    </row>
    <row r="27" spans="1:4" s="3" customFormat="1">
      <c r="A27" s="1" t="s">
        <v>149</v>
      </c>
      <c r="B27" s="2">
        <v>930000</v>
      </c>
      <c r="D27" s="3" t="str">
        <f t="shared" si="1"/>
        <v>930000  Montmorency</v>
      </c>
    </row>
    <row r="28" spans="1:4" s="3" customFormat="1">
      <c r="A28" s="1" t="s">
        <v>151</v>
      </c>
      <c r="B28" s="2">
        <v>919000</v>
      </c>
      <c r="D28" s="3" t="str">
        <f t="shared" si="1"/>
        <v>919000  Outaouais</v>
      </c>
    </row>
    <row r="29" spans="1:4" s="3" customFormat="1">
      <c r="A29" s="1" t="s">
        <v>153</v>
      </c>
      <c r="B29" s="2">
        <v>940000</v>
      </c>
      <c r="D29" s="3" t="str">
        <f t="shared" si="1"/>
        <v>940000  Régional de Lanaudière</v>
      </c>
    </row>
    <row r="30" spans="1:4" s="3" customFormat="1">
      <c r="A30" s="1" t="s">
        <v>155</v>
      </c>
      <c r="B30" s="2">
        <v>901000</v>
      </c>
      <c r="D30" s="3" t="str">
        <f t="shared" si="1"/>
        <v>901000  Rimouski</v>
      </c>
    </row>
    <row r="31" spans="1:4" s="3" customFormat="1">
      <c r="A31" s="1" t="s">
        <v>388</v>
      </c>
      <c r="B31" s="2">
        <v>922000</v>
      </c>
      <c r="D31" s="3" t="str">
        <f t="shared" si="1"/>
        <v>922000  Rivière du Loup</v>
      </c>
    </row>
    <row r="32" spans="1:4" s="3" customFormat="1">
      <c r="A32" s="1" t="s">
        <v>159</v>
      </c>
      <c r="B32" s="2">
        <v>915000</v>
      </c>
      <c r="D32" s="3" t="str">
        <f t="shared" si="1"/>
        <v>915000  Rosemont</v>
      </c>
    </row>
    <row r="33" spans="1:4" s="3" customFormat="1">
      <c r="A33" s="1" t="s">
        <v>389</v>
      </c>
      <c r="B33" s="2">
        <v>908000</v>
      </c>
      <c r="D33" s="3" t="str">
        <f t="shared" si="1"/>
        <v>908000  Saint Jean sur Richelieu</v>
      </c>
    </row>
    <row r="34" spans="1:4" s="3" customFormat="1">
      <c r="A34" s="1" t="s">
        <v>390</v>
      </c>
      <c r="B34" s="2">
        <v>928000</v>
      </c>
      <c r="D34" s="3" t="str">
        <f t="shared" si="1"/>
        <v>928000  Saint Jérôme</v>
      </c>
    </row>
    <row r="35" spans="1:4" s="3" customFormat="1">
      <c r="A35" s="1" t="s">
        <v>391</v>
      </c>
      <c r="B35" s="2">
        <v>912000</v>
      </c>
      <c r="D35" s="3" t="str">
        <f t="shared" si="1"/>
        <v>912000  Saint Laurent</v>
      </c>
    </row>
    <row r="36" spans="1:4" s="3" customFormat="1">
      <c r="A36" s="1" t="s">
        <v>167</v>
      </c>
      <c r="B36" s="2">
        <v>903000</v>
      </c>
      <c r="D36" s="3" t="str">
        <f t="shared" si="1"/>
        <v>903000  Sainte-Foy</v>
      </c>
    </row>
    <row r="37" spans="1:4" s="3" customFormat="1">
      <c r="A37" s="1" t="s">
        <v>169</v>
      </c>
      <c r="B37" s="2">
        <v>931002</v>
      </c>
      <c r="D37" s="3" t="str">
        <f t="shared" si="1"/>
        <v>931002  Sept-Îles</v>
      </c>
    </row>
    <row r="38" spans="1:4" s="3" customFormat="1">
      <c r="A38" s="1" t="s">
        <v>171</v>
      </c>
      <c r="B38" s="2">
        <v>906000</v>
      </c>
      <c r="D38" s="3" t="str">
        <f t="shared" si="1"/>
        <v>906000  Shawinigan</v>
      </c>
    </row>
    <row r="39" spans="1:4" s="3" customFormat="1">
      <c r="A39" s="1" t="s">
        <v>173</v>
      </c>
      <c r="B39" s="2">
        <v>904000</v>
      </c>
      <c r="D39" s="3" t="str">
        <f t="shared" si="1"/>
        <v>904000  Sherbrooke</v>
      </c>
    </row>
    <row r="40" spans="1:4" s="3" customFormat="1">
      <c r="A40" s="1" t="s">
        <v>175</v>
      </c>
      <c r="B40" s="2">
        <v>907002</v>
      </c>
      <c r="D40" s="3" t="str">
        <f t="shared" si="1"/>
        <v>907002  Sorel-Tracy</v>
      </c>
    </row>
    <row r="41" spans="1:4" s="3" customFormat="1">
      <c r="A41" s="1" t="s">
        <v>178</v>
      </c>
      <c r="B41" s="2">
        <v>932004</v>
      </c>
      <c r="D41" s="3" t="str">
        <f t="shared" si="1"/>
        <v>932004  St-Félicien</v>
      </c>
    </row>
    <row r="42" spans="1:4" s="3" customFormat="1">
      <c r="A42" s="1" t="s">
        <v>181</v>
      </c>
      <c r="B42" s="2">
        <v>907003</v>
      </c>
      <c r="D42" s="3" t="str">
        <f t="shared" si="1"/>
        <v>907003  St-Hyacinthe</v>
      </c>
    </row>
    <row r="43" spans="1:4" s="3" customFormat="1">
      <c r="A43" s="1" t="s">
        <v>392</v>
      </c>
      <c r="B43" s="2">
        <v>924000</v>
      </c>
      <c r="D43" s="3" t="str">
        <f t="shared" si="1"/>
        <v xml:space="preserve">924000  Thetford- Région de l'Amiante </v>
      </c>
    </row>
    <row r="44" spans="1:4" s="3" customFormat="1">
      <c r="A44" s="1" t="s">
        <v>187</v>
      </c>
      <c r="B44" s="2">
        <v>905000</v>
      </c>
      <c r="D44" s="3" t="str">
        <f t="shared" si="1"/>
        <v>905000  Trois-Rivières</v>
      </c>
    </row>
    <row r="45" spans="1:4" s="3" customFormat="1">
      <c r="A45" s="1" t="s">
        <v>189</v>
      </c>
      <c r="B45" s="2">
        <v>918000</v>
      </c>
      <c r="D45" s="3" t="str">
        <f t="shared" si="1"/>
        <v>918000  Valleyfield</v>
      </c>
    </row>
    <row r="46" spans="1:4" s="3" customFormat="1">
      <c r="A46" s="1" t="s">
        <v>191</v>
      </c>
      <c r="B46" s="2">
        <v>934000</v>
      </c>
      <c r="D46" s="3" t="str">
        <f t="shared" si="1"/>
        <v>934000  Vanier</v>
      </c>
    </row>
    <row r="47" spans="1:4" s="3" customFormat="1">
      <c r="A47" s="1" t="s">
        <v>193</v>
      </c>
      <c r="B47" s="2">
        <v>925000</v>
      </c>
      <c r="D47" s="3" t="str">
        <f t="shared" si="1"/>
        <v>925000  Victoriaville</v>
      </c>
    </row>
    <row r="48" spans="1:4" s="3" customFormat="1">
      <c r="A48" s="1" t="s">
        <v>393</v>
      </c>
      <c r="B48" s="2">
        <v>917000</v>
      </c>
      <c r="D48" s="3" t="str">
        <f>B48&amp;"  "&amp;A48</f>
        <v>917000  Vieux-Montréal</v>
      </c>
    </row>
  </sheetData>
  <sheetProtection algorithmName="SHA-512" hashValue="rKSFr3w4IBHmO2htlj7XtQ16nPWTSaOkJrjt3wDePvxREXXD4zlhT+0xHnvABdx8K0H+bR3oOXxs7qM8k3vIeg==" saltValue="R1UKl03bMA/Gm7ip2S2bPw==" spinCount="100000" sheet="1" objects="1" scenarios="1" selectLockedCells="1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s xmlns="1cbb57ab-a22d-4ad7-9bda-2f6590e25bf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6275727C29A47A6A9D424EE9A07CC" ma:contentTypeVersion="5" ma:contentTypeDescription="Crée un document." ma:contentTypeScope="" ma:versionID="8d3d1073a23cdd50fc41df136f92adf6">
  <xsd:schema xmlns:xsd="http://www.w3.org/2001/XMLSchema" xmlns:xs="http://www.w3.org/2001/XMLSchema" xmlns:p="http://schemas.microsoft.com/office/2006/metadata/properties" xmlns:ns2="1cbb57ab-a22d-4ad7-9bda-2f6590e25bfc" targetNamespace="http://schemas.microsoft.com/office/2006/metadata/properties" ma:root="true" ma:fieldsID="399d3101249ad0fe525ccbe0f54a33c9" ns2:_="">
    <xsd:import namespace="1cbb57ab-a22d-4ad7-9bda-2f6590e25bfc"/>
    <xsd:element name="properties">
      <xsd:complexType>
        <xsd:sequence>
          <xsd:element name="documentManagement">
            <xsd:complexType>
              <xsd:all>
                <xsd:element ref="ns2:Commentair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b57ab-a22d-4ad7-9bda-2f6590e25bfc" elementFormDefault="qualified">
    <xsd:import namespace="http://schemas.microsoft.com/office/2006/documentManagement/types"/>
    <xsd:import namespace="http://schemas.microsoft.com/office/infopath/2007/PartnerControls"/>
    <xsd:element name="Commentaires" ma:index="8" nillable="true" ma:displayName="Commentaires" ma:format="Dropdown" ma:internalName="Commentaires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75087-D229-4B02-A683-3DA0FFA5679A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1cbb57ab-a22d-4ad7-9bda-2f6590e25bfc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1C5435F-A183-48F2-8C56-F0751018A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b57ab-a22d-4ad7-9bda-2f6590e25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1F446E-7E28-46AD-BAA4-C328C058D6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FORMULAIRE</vt:lpstr>
      <vt:lpstr>GUIDE</vt:lpstr>
      <vt:lpstr>Données</vt:lpstr>
      <vt:lpstr>Feuil3</vt:lpstr>
      <vt:lpstr>Collèges</vt:lpstr>
      <vt:lpstr>DISCIPLINE</vt:lpstr>
      <vt:lpstr>ON</vt:lpstr>
      <vt:lpstr>Programme</vt:lpstr>
      <vt:lpstr>Raison</vt:lpstr>
      <vt:lpstr>Récyclage</vt:lpstr>
      <vt:lpstr>Statut</vt:lpstr>
      <vt:lpstr>Syndicat</vt:lpstr>
      <vt:lpstr>TabColl_AffSynd</vt:lpstr>
      <vt:lpstr>Titre</vt:lpstr>
      <vt:lpstr>type</vt:lpstr>
      <vt:lpstr>Données!Zone_d_impression</vt:lpstr>
      <vt:lpstr>FORMULAIRE!Zone_d_impression</vt:lpstr>
    </vt:vector>
  </TitlesOfParts>
  <Manager/>
  <Company>MELS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JeaMa15</dc:creator>
  <cp:keywords/>
  <dc:description/>
  <cp:lastModifiedBy>Manon Mainville</cp:lastModifiedBy>
  <cp:revision/>
  <cp:lastPrinted>2026-03-19T13:05:40Z</cp:lastPrinted>
  <dcterms:created xsi:type="dcterms:W3CDTF">2012-07-05T12:27:45Z</dcterms:created>
  <dcterms:modified xsi:type="dcterms:W3CDTF">2026-03-19T13:07:42Z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0x010100B216275727C29A47A6A9D424EE9A07CC</vt:lpwstr>
  </property>
  <property fmtid="{D5CDD505-2E9C-101B-9397-08002B2CF9AE}" pid="3" name="MediaServiceImageTags">
    <vt:lpwstr/>
  </property>
</Properties>
</file>