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duqc-my.sharepoint.com/personal/manon_mainville_mes_gouv_qc_ca/Documents/Bureau/DocCorriges/"/>
    </mc:Choice>
  </mc:AlternateContent>
  <xr:revisionPtr revIDLastSave="14" documentId="8_{9A3A4DDB-627D-4FA8-8311-167CE46ABCEC}" xr6:coauthVersionLast="47" xr6:coauthVersionMax="47" xr10:uidLastSave="{FE67F6B5-F12A-49C9-8FD0-93BC4D6D0958}"/>
  <workbookProtection workbookAlgorithmName="SHA-512" workbookHashValue="ArRQMcYKiRFKJUfyI+bQ1d9G0Aqccyn4huTo4A/NW1qUPKDF06qb01BqzvsC6YfXQilbUu2gh9GbNWuBIV1Qsw==" workbookSaltValue="6KjjmqJtKk/dkMurjkwSUw==" workbookSpinCount="100000" lockStructure="1"/>
  <bookViews>
    <workbookView xWindow="28680" yWindow="-15" windowWidth="29040" windowHeight="15720" xr2:uid="{00000000-000D-0000-FFFF-FFFF00000000}"/>
  </bookViews>
  <sheets>
    <sheet name="FORMULAIRE" sheetId="1" r:id="rId1"/>
    <sheet name="Programme technique" sheetId="8" state="hidden" r:id="rId2"/>
    <sheet name="Données" sheetId="2" state="hidden" r:id="rId3"/>
    <sheet name="Feuil3" sheetId="5" state="hidden" r:id="rId4"/>
    <sheet name="GUIDE" sheetId="7" state="hidden" r:id="rId5"/>
  </sheets>
  <externalReferences>
    <externalReference r:id="rId6"/>
  </externalReferences>
  <definedNames>
    <definedName name="_xlnm._FilterDatabase" localSheetId="2" hidden="1">Données!$A$1:$B$59</definedName>
    <definedName name="Colleges" localSheetId="4">[1]Données!#REF!</definedName>
    <definedName name="Colleges">Données!#REF!</definedName>
    <definedName name="Collèges" localSheetId="4">[1]Données!$A$2:$A$55</definedName>
    <definedName name="Collèges">Données!$A$2:$A$59</definedName>
    <definedName name="DISCIPLINE" localSheetId="4">[1]Données!$AF$1:$AF$206</definedName>
    <definedName name="DISCIPLINE">Données!$AF$2:$AF$208</definedName>
    <definedName name="OLE_LINK1" localSheetId="3">Feuil3!#REF!</definedName>
    <definedName name="ON" localSheetId="4">[1]Données!$R$1:$R$2</definedName>
    <definedName name="ON">Données!$R$1:$R$2</definedName>
    <definedName name="Programme">Données!$O$1:$O$5</definedName>
    <definedName name="Raison" localSheetId="4">[1]Données!$E$48:$E$51</definedName>
    <definedName name="Raison">Données!$E$50:$E$54</definedName>
    <definedName name="Récyclage" localSheetId="4">[1]Données!$C$1:$C$6</definedName>
    <definedName name="Récyclage">Données!$C$1:$C$6</definedName>
    <definedName name="Statut" localSheetId="4">[1]Données!$P$1:$P$3</definedName>
    <definedName name="Statut">Données!$P$1:$P$3</definedName>
    <definedName name="Syndicat">Données!$N$1:$N$3</definedName>
    <definedName name="TabColl_AffSynd" localSheetId="4">[1]Données!$A$2:$B$55</definedName>
    <definedName name="TabColl_AffSynd">Données!$A$2:$B$59</definedName>
    <definedName name="Titre" localSheetId="4">[1]Données!$O$1:$O$3</definedName>
    <definedName name="Titre">Données!$O$1:$O$3</definedName>
    <definedName name="type">Données!$C$1:$C$4</definedName>
    <definedName name="_xlnm.Print_Area" localSheetId="2">Données!$A$1:$B$59</definedName>
    <definedName name="_xlnm.Print_Area" localSheetId="0">FORMULAIRE!$A$1:$M$67</definedName>
    <definedName name="_xlnm.Print_Area" localSheetId="4">GUIDE!$A$1:$K$37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D47" i="1"/>
  <c r="F6" i="1"/>
  <c r="A47" i="1"/>
  <c r="F42" i="1" s="1"/>
  <c r="F36" i="1" l="1"/>
  <c r="M36" i="1"/>
  <c r="F39" i="1"/>
  <c r="F45" i="1"/>
  <c r="M45" i="1"/>
  <c r="M39" i="1"/>
  <c r="M42" i="1"/>
  <c r="M47" i="1" l="1"/>
  <c r="F47" i="1"/>
  <c r="AE62" i="2"/>
  <c r="AD62" i="2"/>
  <c r="AA62" i="2"/>
  <c r="Y62" i="2"/>
  <c r="V62" i="2"/>
  <c r="T62" i="2"/>
  <c r="S62" i="2"/>
  <c r="E62" i="2"/>
  <c r="G62" i="2"/>
  <c r="H62" i="2"/>
  <c r="J62" i="2"/>
  <c r="I62" i="2"/>
  <c r="M62" i="2"/>
  <c r="Q62" i="2"/>
  <c r="K9" i="1"/>
  <c r="F62" i="2"/>
  <c r="AC62" i="2"/>
  <c r="X62" i="2"/>
  <c r="O62" i="2"/>
  <c r="B62" i="2"/>
  <c r="R62" i="2"/>
  <c r="G20" i="1"/>
  <c r="U62" i="2"/>
  <c r="K62" i="2"/>
  <c r="L62" i="2"/>
  <c r="D62" i="2"/>
  <c r="C62" i="2"/>
  <c r="A62" i="2"/>
  <c r="D1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48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21" i="5"/>
  <c r="W62" i="2"/>
  <c r="AB62" i="2"/>
  <c r="Z62" i="2"/>
  <c r="M49" i="1" l="1"/>
  <c r="P62" i="2"/>
  <c r="N6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Giroux</author>
  </authors>
  <commentList>
    <comment ref="A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Faire l'envoie au DRH 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8" authorId="0" shapeId="0" xr:uid="{00000000-0006-0000-0300-000002000000}">
      <text>
        <r>
          <rPr>
            <sz val="10"/>
            <color indexed="81"/>
            <rFont val="Tahoma"/>
            <family val="2"/>
          </rPr>
          <t xml:space="preserve">
Envoi des copies françaises et anglaises qu'au 936000</t>
        </r>
      </text>
    </comment>
  </commentList>
</comments>
</file>

<file path=xl/sharedStrings.xml><?xml version="1.0" encoding="utf-8"?>
<sst xmlns="http://schemas.openxmlformats.org/spreadsheetml/2006/main" count="532" uniqueCount="487">
  <si>
    <t xml:space="preserve">SECTION 1 - Identification </t>
  </si>
  <si>
    <t>Nom du collège :</t>
  </si>
  <si>
    <t>Rimouski</t>
  </si>
  <si>
    <t xml:space="preserve">Affiliation syndicale : </t>
  </si>
  <si>
    <t>Type de recyclage :</t>
  </si>
  <si>
    <t>Réorientation de carrière</t>
  </si>
  <si>
    <t>Nom :</t>
  </si>
  <si>
    <t>Prénom :</t>
  </si>
  <si>
    <t>Adresse permanente :</t>
  </si>
  <si>
    <t>Téléphone :</t>
  </si>
  <si>
    <t>Résidence :</t>
  </si>
  <si>
    <t>Travail :</t>
  </si>
  <si>
    <t>Courriel :</t>
  </si>
  <si>
    <t>101        Biologie</t>
  </si>
  <si>
    <t>Autre discipline au contrat, s'il y a lieu :</t>
  </si>
  <si>
    <t>107        Techniques de la santé</t>
  </si>
  <si>
    <t>Scolarité de la personne enseignante</t>
  </si>
  <si>
    <t>Formation universitaire :</t>
  </si>
  <si>
    <t>Formation collégiale :</t>
  </si>
  <si>
    <t>Diplôme et champs d'études :</t>
  </si>
  <si>
    <t>Programme d'études :</t>
  </si>
  <si>
    <t>Année d'obtention :</t>
  </si>
  <si>
    <t>SECTION 2 - Projet de recyclage lié à la révision d'un programme ou à une réorientation de carrière</t>
  </si>
  <si>
    <t>Programme d'études faisant l'objet d'une révision  :</t>
  </si>
  <si>
    <t xml:space="preserve">Description du projet de recyclage : </t>
  </si>
  <si>
    <t>COURS OU FORMATION</t>
  </si>
  <si>
    <t>Choisissez la session</t>
  </si>
  <si>
    <r>
      <rPr>
        <sz val="10"/>
        <color theme="5" tint="-0.499984740745262"/>
        <rFont val="Arial Narrow"/>
        <family val="2"/>
      </rPr>
      <t>Titre du cours</t>
    </r>
    <r>
      <rPr>
        <b/>
        <sz val="10"/>
        <color theme="5" tint="-0.499984740745262"/>
        <rFont val="Arial Narrow"/>
        <family val="2"/>
      </rPr>
      <t xml:space="preserve"> #1 :</t>
    </r>
  </si>
  <si>
    <t>Nombre d'heures :</t>
  </si>
  <si>
    <t>ETC</t>
  </si>
  <si>
    <t xml:space="preserve"> </t>
  </si>
  <si>
    <r>
      <rPr>
        <sz val="10"/>
        <color theme="5" tint="-0.499984740745262"/>
        <rFont val="Arial Narrow"/>
        <family val="2"/>
      </rPr>
      <t xml:space="preserve">Titre du cours </t>
    </r>
    <r>
      <rPr>
        <b/>
        <sz val="10"/>
        <color theme="5" tint="-0.499984740745262"/>
        <rFont val="Arial Narrow"/>
        <family val="2"/>
      </rPr>
      <t>#2 :</t>
    </r>
  </si>
  <si>
    <r>
      <rPr>
        <sz val="10"/>
        <color theme="5" tint="-0.499984740745262"/>
        <rFont val="Arial Narrow"/>
        <family val="2"/>
      </rPr>
      <t>Titre du cours</t>
    </r>
    <r>
      <rPr>
        <b/>
        <sz val="10"/>
        <color theme="5" tint="-0.499984740745262"/>
        <rFont val="Arial Narrow"/>
        <family val="2"/>
      </rPr>
      <t xml:space="preserve"> #6 :</t>
    </r>
  </si>
  <si>
    <t xml:space="preserve">(45 heures = 0,1 ETC)  </t>
  </si>
  <si>
    <t xml:space="preserve">Total ETC : </t>
  </si>
  <si>
    <t>PARTIE II - À remplir par la personne responsable à la direction des ressources humaines du Collège</t>
  </si>
  <si>
    <t>SECTION 1 - Approbation du Collège</t>
  </si>
  <si>
    <t>Commentaires, s'il y a lieu</t>
  </si>
  <si>
    <t>SECTION 2 - Signature du Collège</t>
  </si>
  <si>
    <t>Date</t>
  </si>
  <si>
    <t>Secteurs et programmes</t>
  </si>
  <si>
    <t>Choisissez le programme</t>
  </si>
  <si>
    <t>384.A0_Techniques de recherche et de gestion de données</t>
  </si>
  <si>
    <t>410.F0_Techniques de services financiers et d'assurances</t>
  </si>
  <si>
    <t>410.G0_Techniques d'administration et de gestion</t>
  </si>
  <si>
    <t>420.B0_Techniques de l'informatique</t>
  </si>
  <si>
    <t>145.A0_Techniques de santé animale</t>
  </si>
  <si>
    <t>152.B0_Gestion et technologie d'entreprise agricole</t>
  </si>
  <si>
    <t>153.C0_Paysage et commercialisation en horticulture ornementale</t>
  </si>
  <si>
    <t>153.F0_Technologie de la production horticole agroenvironnementale</t>
  </si>
  <si>
    <t>231.A0_Techiques d'aquaculture</t>
  </si>
  <si>
    <t>231.B0_Transformation des produits aquatiques</t>
  </si>
  <si>
    <t>154.A0_Technologie des procédés et de la qualité des aliments</t>
  </si>
  <si>
    <t>414.A0_Techniques de tourisme</t>
  </si>
  <si>
    <t>414.B0_Techniques du tourisme d'aventure</t>
  </si>
  <si>
    <t>430.A0_Techniques de gestion hôtelière</t>
  </si>
  <si>
    <t>430.B0_Gestion d'un établissement de restauration</t>
  </si>
  <si>
    <t>551.A0_Techniques professionnelles de musique et chanson</t>
  </si>
  <si>
    <t>551.B0_Technologies sonores</t>
  </si>
  <si>
    <t>561.B0_Danse-Interprétation</t>
  </si>
  <si>
    <t>561.C0_Interprétation théâtrale</t>
  </si>
  <si>
    <t>561.D0_Arts du cirique</t>
  </si>
  <si>
    <t>561.F0_Production scénique</t>
  </si>
  <si>
    <t>570.D0_Techniques de design de présentation</t>
  </si>
  <si>
    <t>570.E0_Techniques de design d'intérieur</t>
  </si>
  <si>
    <t>570.F0_Photographie</t>
  </si>
  <si>
    <t>570.C0_Techniques de design industriel</t>
  </si>
  <si>
    <t>573.A0_Techniques de métiers d'art</t>
  </si>
  <si>
    <t>574.AA_Illustration</t>
  </si>
  <si>
    <t>233.B0_Techniques du meuble et d'ébénisterie</t>
  </si>
  <si>
    <t>210.AA_Techniques de laboratoire: biotechnologies</t>
  </si>
  <si>
    <t>210.AB_Techniques de laboratoire: chimie analytique</t>
  </si>
  <si>
    <t>210.D0_Techniques de procédés industriels</t>
  </si>
  <si>
    <t>260.A0_Technologie de l'eau</t>
  </si>
  <si>
    <t>260.B0_Environnement, hygiène et sécurité au travail</t>
  </si>
  <si>
    <t>221.A0_Technologie de l'architecture</t>
  </si>
  <si>
    <t>221.B0_Technologie du génie civil</t>
  </si>
  <si>
    <t>221.C0_Technologie de la mécanique du bâtiment</t>
  </si>
  <si>
    <t>221.D0_Technologie de l'estimation et de l'évaluation en bâtiment</t>
  </si>
  <si>
    <t>230.AA_Technologie de la géomatique: cartographie</t>
  </si>
  <si>
    <t>311.A0_Techniques de sécurité incendie</t>
  </si>
  <si>
    <t>145.B0_Techniques d'aménagement cynégétique et halieutique</t>
  </si>
  <si>
    <t>145.C0_Techniques de bioécologie</t>
  </si>
  <si>
    <t>147.AA_Techniques du milieu naturel: aménagement de la ressource forestière</t>
  </si>
  <si>
    <t>222.A0_Techniques d'aménagement et d'urbanisme</t>
  </si>
  <si>
    <t>243.D0_Technologie du génie électrique: automatisation et contrôle</t>
  </si>
  <si>
    <t>243.F0_Technologie du génie électrique: réseaux et télécommunications</t>
  </si>
  <si>
    <t>243.G0_Technologie du génie électrique: électronique programmable</t>
  </si>
  <si>
    <t>244.A0_Technologie du génie physique</t>
  </si>
  <si>
    <t>280.D0_Techniques d'avionique</t>
  </si>
  <si>
    <t>248.D0_Techniques de génie mécanique de marine</t>
  </si>
  <si>
    <t>280.C0_Techniques de maintenance d'aéronefs</t>
  </si>
  <si>
    <t>235.B0_Technologie du génie industriel</t>
  </si>
  <si>
    <t>235.C0_Technologie de la production pharmaceutique</t>
  </si>
  <si>
    <t>241.A0_Techniques de génie mécanique</t>
  </si>
  <si>
    <t>241.B0_Techniques de génie du plastique</t>
  </si>
  <si>
    <t>241.C0_Techniques de transformation des matériaux composites</t>
  </si>
  <si>
    <t>248.A0_Techniques d'architecture navale</t>
  </si>
  <si>
    <t>280.B0_Techniques de génie aérospatiale</t>
  </si>
  <si>
    <t>190.A0_Technologie de la transformation des produits forestiers</t>
  </si>
  <si>
    <t>190.B0_Technologie forestière</t>
  </si>
  <si>
    <t>393.A0_Techniques de la documentation</t>
  </si>
  <si>
    <t>570.A0_Graphisme</t>
  </si>
  <si>
    <t>570.B0_Techniques de muséologie</t>
  </si>
  <si>
    <t>574.A0_Dessin animé</t>
  </si>
  <si>
    <t>574.B0_Techniques d'animation 3D et synthèse d'images</t>
  </si>
  <si>
    <t>582.A1_Techniques d'intégration multimédia</t>
  </si>
  <si>
    <t>589.B0_Techniques de communication dans les médias</t>
  </si>
  <si>
    <t>589.C0_Techniques cinématographiques et télévisuelles</t>
  </si>
  <si>
    <t>241.D0_Technologie de maintenance industrielle</t>
  </si>
  <si>
    <t>271.AA_Technologie minérale: géologie</t>
  </si>
  <si>
    <t>271.AB_Technologie minérale: exploitation</t>
  </si>
  <si>
    <t>271.AC_Technologie minérale: Minéralurgie</t>
  </si>
  <si>
    <t>270.AA_Tech du génie métallurgique: procédés de transformation</t>
  </si>
  <si>
    <t>270.AB_Tech du génie métallurgique: Fabrication mécanosoudée</t>
  </si>
  <si>
    <t>270.AC_Tech du génie métallurgique: Contrôle des matériaux</t>
  </si>
  <si>
    <t>248.B0_Navigation</t>
  </si>
  <si>
    <t>280.A0_Techniques de pilotage d'aéronefs</t>
  </si>
  <si>
    <t>410.A1_Gestion des opérations et de la chaîne logistique</t>
  </si>
  <si>
    <t>571.A0_Design de mode</t>
  </si>
  <si>
    <t>571.B0_Gestion de la production du vêtement</t>
  </si>
  <si>
    <t>571.C0_Commercialisation de la mode</t>
  </si>
  <si>
    <t>110.A0_Techniques de prothèses dentaires</t>
  </si>
  <si>
    <t>110.B0_Techniques de denturologie</t>
  </si>
  <si>
    <t>111.A0_Techniques d'hygiène dentaire</t>
  </si>
  <si>
    <t>112.A0_Acupuncture</t>
  </si>
  <si>
    <t>120.A0_Techniques de diététique</t>
  </si>
  <si>
    <t>140.A0_Techniques d'électrophysiologie médicale</t>
  </si>
  <si>
    <t>140.B0_Technologie d'analyses biomédicales</t>
  </si>
  <si>
    <t>141.A0_Techniques d'inhalothérapie</t>
  </si>
  <si>
    <t>142.A0_Technologie de radiodiagnostic</t>
  </si>
  <si>
    <t>142.B0_Technologie de médecine nucléaire</t>
  </si>
  <si>
    <t>142.C0_Technologie de radio-oncologie</t>
  </si>
  <si>
    <t>142.G0_Technologie de l'échographie médicale</t>
  </si>
  <si>
    <t>144.A1_Techniques de physiothérapie</t>
  </si>
  <si>
    <t>144.F0_Orthèses, prothèses et soins orthopédiques</t>
  </si>
  <si>
    <t>160.A0_Techniques d'orthèses visuelles</t>
  </si>
  <si>
    <t>160.B0_Audioprothèse</t>
  </si>
  <si>
    <t>165.A0_Techniques de pharmacie</t>
  </si>
  <si>
    <t>171.A0_Techniques de thanatologie</t>
  </si>
  <si>
    <t>180.A0/B0_Soins infirmiers</t>
  </si>
  <si>
    <t>181.A0_Soins préhospitaliers d'urgence</t>
  </si>
  <si>
    <t>411.A0_Archives médicales</t>
  </si>
  <si>
    <t>310.A0_Techniques policières</t>
  </si>
  <si>
    <t>310.B1_Techniques d'intervention en criminologie</t>
  </si>
  <si>
    <t>310.C0_Techniques juridiques</t>
  </si>
  <si>
    <t>322.A1_Techniques d'éducation à l'enfance</t>
  </si>
  <si>
    <t>351.A1_Techniques d'éducation spécialisée</t>
  </si>
  <si>
    <t>388.A1_Techniques de travail social</t>
  </si>
  <si>
    <t>391.A0_Techniques de gestion et d'intervention en loisir</t>
  </si>
  <si>
    <t>Choisissez le type de recyclage</t>
  </si>
  <si>
    <t>Oui</t>
  </si>
  <si>
    <t>Colonne1</t>
  </si>
  <si>
    <t>Aucun</t>
  </si>
  <si>
    <t>Baccalauréat</t>
  </si>
  <si>
    <t>Choisissez votre statut</t>
  </si>
  <si>
    <t>OUI</t>
  </si>
  <si>
    <t>Choisissez votre discipline</t>
  </si>
  <si>
    <t>Choisissez votre collège</t>
  </si>
  <si>
    <t>Non</t>
  </si>
  <si>
    <t>FNEEQ (CSN)</t>
  </si>
  <si>
    <t>Maitrise</t>
  </si>
  <si>
    <t>Permanent</t>
  </si>
  <si>
    <t>NON</t>
  </si>
  <si>
    <t>Gaspésie et des Îles</t>
  </si>
  <si>
    <t>FEC-CSQ</t>
  </si>
  <si>
    <t>Révision d’un programme</t>
  </si>
  <si>
    <t>Automne 2025</t>
  </si>
  <si>
    <t>FEC (CSQ)</t>
  </si>
  <si>
    <t>Autre</t>
  </si>
  <si>
    <t>Non permanent</t>
  </si>
  <si>
    <t>105        Culture scientifique et technologique**</t>
  </si>
  <si>
    <t>Gaspésie et des Îles, 
CEC Îles-Madeleine</t>
  </si>
  <si>
    <t>Hiver 2026</t>
  </si>
  <si>
    <t>109        Éducation physique</t>
  </si>
  <si>
    <r>
      <rPr>
        <sz val="12"/>
        <color theme="1"/>
        <rFont val="Arial"/>
        <family val="2"/>
      </rPr>
      <t>Rimouski et Institut Maritime du Québec (IMQ)</t>
    </r>
  </si>
  <si>
    <t>110        Techniques dentaires</t>
  </si>
  <si>
    <t>Rivière-du-Loup</t>
  </si>
  <si>
    <t>110-01        Prothèses dentaires</t>
  </si>
  <si>
    <t>Sorel-Tracy</t>
  </si>
  <si>
    <t>110-02        Denturologie</t>
  </si>
  <si>
    <t>111        Techniques d'hygiène dentaire</t>
  </si>
  <si>
    <t>112        Acupuncture</t>
  </si>
  <si>
    <t>120        Techniques de diététique</t>
  </si>
  <si>
    <t>130        Électrophysiologie médicale</t>
  </si>
  <si>
    <t>140        Techniques d’analyses biomédicales</t>
  </si>
  <si>
    <t xml:space="preserve">141        Techniques d'inhalothérapie </t>
  </si>
  <si>
    <t>142        Techniques de radiologie</t>
  </si>
  <si>
    <t>142-01        Radiodiagnostic</t>
  </si>
  <si>
    <t>142-02        Médecine nucléaire</t>
  </si>
  <si>
    <t>142-04         Radio-oncologie</t>
  </si>
  <si>
    <t>142-05   Échographie médicale</t>
  </si>
  <si>
    <t>144        Techniques de réadaptation</t>
  </si>
  <si>
    <t>144-01       Physiothérapie</t>
  </si>
  <si>
    <t>144-03        Orthèses &amp; prothèses orthopédiques</t>
  </si>
  <si>
    <t>145        Technologie des sciences naturelles</t>
  </si>
  <si>
    <t>145-01        Bioécologie</t>
  </si>
  <si>
    <t>145-03        Santé animale</t>
  </si>
  <si>
    <t>145-04        Aménagement cynégétique et halieutique</t>
  </si>
  <si>
    <t>147        Milieu naturel</t>
  </si>
  <si>
    <t>152        Gestion et exploitation d’entreprise agricole</t>
  </si>
  <si>
    <t>152-01        Zootechnie</t>
  </si>
  <si>
    <t>152-02        Phytotechnie</t>
  </si>
  <si>
    <t>153        Techniques horticoles</t>
  </si>
  <si>
    <t>153-03        Paysage et commercialisation en horticulture ornementale</t>
  </si>
  <si>
    <t>153-07        Production horticole et de l’environnement</t>
  </si>
  <si>
    <t>154        Technologie des procédés et de la qualité des aliments</t>
  </si>
  <si>
    <t>160        Techniques paramédicales</t>
  </si>
  <si>
    <t>160-01        Orthèses visuelles</t>
  </si>
  <si>
    <t>160-02        Audio-prothèse</t>
  </si>
  <si>
    <t>165         Pharmacie</t>
  </si>
  <si>
    <t>171        Techniques de thanatologie</t>
  </si>
  <si>
    <t>180        Soins infirmiers</t>
  </si>
  <si>
    <t>181        Soins préhospitaliers d’urgence</t>
  </si>
  <si>
    <t>190        Technologie forestière</t>
  </si>
  <si>
    <t>190-02        Technologie forestière</t>
  </si>
  <si>
    <t>190-03        Transformation des produits forestiers</t>
  </si>
  <si>
    <t>201        Mathématique</t>
  </si>
  <si>
    <t>202        Chimie</t>
  </si>
  <si>
    <t>203        Physique</t>
  </si>
  <si>
    <t>204        Langage mathématique et informatique*</t>
  </si>
  <si>
    <t>205        Géologie</t>
  </si>
  <si>
    <t>Aucune</t>
  </si>
  <si>
    <t>210        Techniques de chimie industrielle</t>
  </si>
  <si>
    <t>Surplus de personnel</t>
  </si>
  <si>
    <t>210-01        Techniques de laboratoire</t>
  </si>
  <si>
    <t>Fermeture d'un programme</t>
  </si>
  <si>
    <t>210-02        Génie chimique</t>
  </si>
  <si>
    <t>210-04         Procédés chimiques</t>
  </si>
  <si>
    <t>Suspension d'un programme</t>
  </si>
  <si>
    <t>210-05         Procédés industriels</t>
  </si>
  <si>
    <t>211        Techniques des matières plastiques</t>
  </si>
  <si>
    <t>221        Technologie du bâtiment et des travaux publics</t>
  </si>
  <si>
    <t>221-01        Architecture</t>
  </si>
  <si>
    <t>221-02        Génie civil</t>
  </si>
  <si>
    <t>Année 2020-2021</t>
  </si>
  <si>
    <t>Année 2021-2022</t>
  </si>
  <si>
    <t xml:space="preserve">221-03        Mécanique du bâtiment </t>
  </si>
  <si>
    <t>Automne 2020</t>
  </si>
  <si>
    <t>Hiver 2021</t>
  </si>
  <si>
    <t>Été 2021</t>
  </si>
  <si>
    <t>Automne
2021</t>
  </si>
  <si>
    <t>Hiver 2022</t>
  </si>
  <si>
    <t>Été 2022</t>
  </si>
  <si>
    <t>Titre du diplôme</t>
  </si>
  <si>
    <t>Champ de spécialisation</t>
  </si>
  <si>
    <t>221-04        Estimation et évaluation</t>
  </si>
  <si>
    <t>Nom</t>
  </si>
  <si>
    <t>Prénom</t>
  </si>
  <si>
    <t>Type de recyclage</t>
  </si>
  <si>
    <t>Syndicat</t>
  </si>
  <si>
    <t>Discipline</t>
  </si>
  <si>
    <t>Permanent ou NP</t>
  </si>
  <si>
    <t>scolarite</t>
  </si>
  <si>
    <t>nb experience</t>
  </si>
  <si>
    <t>echelon</t>
  </si>
  <si>
    <t>Ancienneté 19-20</t>
  </si>
  <si>
    <t>Scolarité  05-06 - 09-10 ou 15-16</t>
  </si>
  <si>
    <t>Échelon  05-06 ou 09-10</t>
  </si>
  <si>
    <t xml:space="preserve">Nb de sessions </t>
  </si>
  <si>
    <t>Nb de crédits à faire</t>
  </si>
  <si>
    <t>Valeur demandée
en ETC</t>
  </si>
  <si>
    <t xml:space="preserve">Nbre heures de cours </t>
  </si>
  <si>
    <t>Nbre jours de stage</t>
  </si>
  <si>
    <t>Avis du college</t>
  </si>
  <si>
    <t>Crédits</t>
  </si>
  <si>
    <t>222        Techniques d'aménagement et d’urbanisme</t>
  </si>
  <si>
    <t>223        Énergie</t>
  </si>
  <si>
    <t>230        Technologie de la géomatique</t>
  </si>
  <si>
    <t>231        Techniques de la pêche</t>
  </si>
  <si>
    <t>231-01        Aquaculture</t>
  </si>
  <si>
    <t>231-02         Mécanique Marine</t>
  </si>
  <si>
    <t>231-03        Transformation des produits de la mer</t>
  </si>
  <si>
    <t>231-04         Exploitation et gestion des ressources</t>
  </si>
  <si>
    <t>232        Technologies des pâtes et papiers</t>
  </si>
  <si>
    <t>233        Techniques du meuble et d’ébénisterie</t>
  </si>
  <si>
    <t>235        Production industrielle</t>
  </si>
  <si>
    <t>235-01        Génie industriel</t>
  </si>
  <si>
    <t>235-02        Production pharmaceutique</t>
  </si>
  <si>
    <t>241        Techniques de la mécanique</t>
  </si>
  <si>
    <t>241-05         Maintenance industrielle</t>
  </si>
  <si>
    <t>241-06        Génie mécanique</t>
  </si>
  <si>
    <t>241-11        Matériaux composites</t>
  </si>
  <si>
    <t>242        Dessin technique</t>
  </si>
  <si>
    <t>243        Technologie du génie électrique</t>
  </si>
  <si>
    <t>243-06        Électronique industrielle</t>
  </si>
  <si>
    <t>243-11        Technologie de l’électronique</t>
  </si>
  <si>
    <t>243-15        Systèmes ordinés</t>
  </si>
  <si>
    <t>243-16        Conception électronique</t>
  </si>
  <si>
    <t>244        Technologie physique</t>
  </si>
  <si>
    <t>247        Technologie de systèmes</t>
  </si>
  <si>
    <t>248        Techniques maritimes</t>
  </si>
  <si>
    <t>248-01        Architecture navale</t>
  </si>
  <si>
    <t>248-02        Navigation</t>
  </si>
  <si>
    <t>248-03        Génie mécanique de marine</t>
  </si>
  <si>
    <t>251        Technologie et gestion des textiles</t>
  </si>
  <si>
    <t>251-01        Matières textiles</t>
  </si>
  <si>
    <t>251-02        Production textile</t>
  </si>
  <si>
    <t>260        Techniques de l'eau, de l'air et de l'assainissement</t>
  </si>
  <si>
    <t>260-01        Assainissement de l’eau</t>
  </si>
  <si>
    <t>260-03        Environnement, hygiène et sécurité au travail</t>
  </si>
  <si>
    <t>262        Environnement</t>
  </si>
  <si>
    <t>265        Hygiène industrielle</t>
  </si>
  <si>
    <t>270        Technologie du génie métallurgique</t>
  </si>
  <si>
    <t>271        Technologie minérale</t>
  </si>
  <si>
    <t>280        Aéronautique</t>
  </si>
  <si>
    <t>280-01        Construction aéronautique</t>
  </si>
  <si>
    <t>280-02        Pilotage d’aéronefs</t>
  </si>
  <si>
    <t>280-03        Maintenance d’aéronefs</t>
  </si>
  <si>
    <t>280-04        Avionique</t>
  </si>
  <si>
    <t>300        Sciences humaines*</t>
  </si>
  <si>
    <t>305        Sciences humaines (complémentaire) *</t>
  </si>
  <si>
    <t>310        Techniques auxiliaires de la justice</t>
  </si>
  <si>
    <t>310-01        Techniques policières</t>
  </si>
  <si>
    <t>310-02        Intervention en délinquance</t>
  </si>
  <si>
    <t>310-03        Techniques juridiques</t>
  </si>
  <si>
    <t>311        Sécurité incendie</t>
  </si>
  <si>
    <t>320        Géographie</t>
  </si>
  <si>
    <t>322        Techniques d’éducation à l’enfance</t>
  </si>
  <si>
    <t>330        Histoire</t>
  </si>
  <si>
    <t>332        Civilisations anciennes</t>
  </si>
  <si>
    <t>340        Philosophie</t>
  </si>
  <si>
    <t>345        Humanities</t>
  </si>
  <si>
    <t>350        Psychologie</t>
  </si>
  <si>
    <t>351        Techniques d'éducation spécialisée</t>
  </si>
  <si>
    <t>352        Techniques de gérontologie</t>
  </si>
  <si>
    <t>353        Techniques d'accueil</t>
  </si>
  <si>
    <t>354        Techniques d'animation</t>
  </si>
  <si>
    <t>360        Multidisciplinaire*</t>
  </si>
  <si>
    <t>365        Transdisciplinaire</t>
  </si>
  <si>
    <t>370        Science des religions</t>
  </si>
  <si>
    <t>371        Pastorale</t>
  </si>
  <si>
    <t>381        Anthropologie</t>
  </si>
  <si>
    <t>383        Économique</t>
  </si>
  <si>
    <t>384        Techniques de recherche sociale</t>
  </si>
  <si>
    <t>385        Science politique</t>
  </si>
  <si>
    <t>386        Organisation communautaire</t>
  </si>
  <si>
    <t>387        Sociologie</t>
  </si>
  <si>
    <t>388        Techniques de travail social</t>
  </si>
  <si>
    <t>391        Techniques d’intervention en loisir</t>
  </si>
  <si>
    <t>393        Techniques de la documentation</t>
  </si>
  <si>
    <t>394        Relations publiques</t>
  </si>
  <si>
    <t>401        Administration</t>
  </si>
  <si>
    <t>410        Techniques administratives</t>
  </si>
  <si>
    <t>410-01        Gestion de commerces</t>
  </si>
  <si>
    <t>410-07        Gestion des opérations et de la chaine logistique</t>
  </si>
  <si>
    <t>410-08        Comptabilité et gestion</t>
  </si>
  <si>
    <t>410-15      Services financiers et assurances</t>
  </si>
  <si>
    <t>411        Archives médicales</t>
  </si>
  <si>
    <t>412        Techniques de bureautique</t>
  </si>
  <si>
    <t>413        Coopération</t>
  </si>
  <si>
    <t>414        Techniques de tourisme</t>
  </si>
  <si>
    <t>414-01        Tourisme</t>
  </si>
  <si>
    <t>414-02        Tourisme d’aventure</t>
  </si>
  <si>
    <t>415        Techniques administratives (2)</t>
  </si>
  <si>
    <t>420        Techniques de l’informatique</t>
  </si>
  <si>
    <t xml:space="preserve">420-01        Informatique </t>
  </si>
  <si>
    <t>430        Techniques de gestion hôtelière et des services alimentaires</t>
  </si>
  <si>
    <t>430-01        Gestion hôtelière</t>
  </si>
  <si>
    <t>430-02        Gestion d’un établissement de restauration</t>
  </si>
  <si>
    <t>500        Arts*</t>
  </si>
  <si>
    <t>502        Arts et lettres*</t>
  </si>
  <si>
    <t>504        Art et esthétique*</t>
  </si>
  <si>
    <t>506        Danse</t>
  </si>
  <si>
    <t>510        Arts plastiques</t>
  </si>
  <si>
    <t>511        Arts plastiques</t>
  </si>
  <si>
    <t>520        Esthétique et histoire de l'art</t>
  </si>
  <si>
    <t>530        Cinéma</t>
  </si>
  <si>
    <t>550        Musique</t>
  </si>
  <si>
    <t>551        Techniques professionnelles de musique et chanson</t>
  </si>
  <si>
    <t>560        Théâtre</t>
  </si>
  <si>
    <t>561        Théâtre professionnel</t>
  </si>
  <si>
    <t>561-01        Interprétation théâtrale</t>
  </si>
  <si>
    <t>561-02        Production scénique</t>
  </si>
  <si>
    <t>561-06        Danse-Interprétation</t>
  </si>
  <si>
    <t>570        Arts appliqués</t>
  </si>
  <si>
    <t>570-02        Design de présentation</t>
  </si>
  <si>
    <t>570-03        Design d’intérieur</t>
  </si>
  <si>
    <t>570-04        Photographie</t>
  </si>
  <si>
    <t>570-06        Graphisme</t>
  </si>
  <si>
    <t>570-07        Design industriel</t>
  </si>
  <si>
    <t>570-09        Muséologie</t>
  </si>
  <si>
    <t>571        Industrie de la mode</t>
  </si>
  <si>
    <t>571-03        Gestion de la production du vêtement</t>
  </si>
  <si>
    <t>571-04        Commercialisation de la mode</t>
  </si>
  <si>
    <t>571-07        Design de la mode</t>
  </si>
  <si>
    <t>573        Métiers d'art</t>
  </si>
  <si>
    <t>574        Dessin animé</t>
  </si>
  <si>
    <t>581        Communications graphiques</t>
  </si>
  <si>
    <t>581-01        Gestion de projet en communications graphiques</t>
  </si>
  <si>
    <t>581-04        Impression</t>
  </si>
  <si>
    <t>581-07        Infographie en préimpression</t>
  </si>
  <si>
    <t>582        Techniques d’intégration multimédia</t>
  </si>
  <si>
    <t>585        Communication (préuniversitaire)</t>
  </si>
  <si>
    <t>589        Techniques des communications</t>
  </si>
  <si>
    <t>589-01        Communication dans les médias</t>
  </si>
  <si>
    <t>589-02        Techniques cinématographiques et télévisuelles</t>
  </si>
  <si>
    <t>601        Français (langue et littérature)</t>
  </si>
  <si>
    <t>602        Français (langue seconde)</t>
  </si>
  <si>
    <t>603        Anglais (langue et littérature)</t>
  </si>
  <si>
    <t>604        Anglais (langue seconde)</t>
  </si>
  <si>
    <t>607        Espagnol</t>
  </si>
  <si>
    <t>608        Italien</t>
  </si>
  <si>
    <t>609        Allemand</t>
  </si>
  <si>
    <t>610        Russe</t>
  </si>
  <si>
    <t>611        Hébreu</t>
  </si>
  <si>
    <t>612        Yiddish</t>
  </si>
  <si>
    <t>613        Chinois</t>
  </si>
  <si>
    <t>614        Langues autochtones</t>
  </si>
  <si>
    <t>615        Langues anciennes</t>
  </si>
  <si>
    <t>616        Arabe</t>
  </si>
  <si>
    <t>617        Langue des signes québécoise</t>
  </si>
  <si>
    <t>618        Langue moderne</t>
  </si>
  <si>
    <t>620        Sciences de la parole</t>
  </si>
  <si>
    <t>Abitibi Témiscamingue</t>
  </si>
  <si>
    <t>Ahuntsic</t>
  </si>
  <si>
    <t>Alma</t>
  </si>
  <si>
    <t>André-Laurendeau</t>
  </si>
  <si>
    <t>Baie-Comeau</t>
  </si>
  <si>
    <t>Beauce-Appalaches</t>
  </si>
  <si>
    <t>Bois de Boulogne</t>
  </si>
  <si>
    <t xml:space="preserve">Champlain Regional College </t>
  </si>
  <si>
    <t>Chicoutimi</t>
  </si>
  <si>
    <t>Dawson</t>
  </si>
  <si>
    <t>Drummondville</t>
  </si>
  <si>
    <t>Édouard Montpetit</t>
  </si>
  <si>
    <t>François Xavier Garneau</t>
  </si>
  <si>
    <t>Gaspésie et des Îles, Gaspé</t>
  </si>
  <si>
    <t>Gérald Godin</t>
  </si>
  <si>
    <t>Granby - Haute Yamaska</t>
  </si>
  <si>
    <t>Heritage</t>
  </si>
  <si>
    <t>John Abbott</t>
  </si>
  <si>
    <t>Jonquière</t>
  </si>
  <si>
    <t>La Pocatière</t>
  </si>
  <si>
    <t>Lévis Lauzon</t>
  </si>
  <si>
    <t>Limoilou</t>
  </si>
  <si>
    <t>Lionel Groulx</t>
  </si>
  <si>
    <t>Maisonneuve</t>
  </si>
  <si>
    <t>Marie-Victorin</t>
  </si>
  <si>
    <t>Matane</t>
  </si>
  <si>
    <t>Montmorency</t>
  </si>
  <si>
    <t>Outaouais</t>
  </si>
  <si>
    <t>Régional de Lanaudière</t>
  </si>
  <si>
    <t>Rivière du Loup</t>
  </si>
  <si>
    <t>Rosemont</t>
  </si>
  <si>
    <t>Saint Jean sur Richelieu</t>
  </si>
  <si>
    <t>Saint Jérôme</t>
  </si>
  <si>
    <t>Saint Laurent</t>
  </si>
  <si>
    <t>Sainte-Foy</t>
  </si>
  <si>
    <t>Sept-Îles</t>
  </si>
  <si>
    <t>Shawinigan</t>
  </si>
  <si>
    <t>Sherbrooke</t>
  </si>
  <si>
    <t>St-Félicien</t>
  </si>
  <si>
    <t>St-Hyacinthe</t>
  </si>
  <si>
    <t xml:space="preserve">Thetford- Région de l'Amiante </t>
  </si>
  <si>
    <t>Trois-Rivières</t>
  </si>
  <si>
    <t>Valleyfield</t>
  </si>
  <si>
    <t>Vanier</t>
  </si>
  <si>
    <t>Victoriaville</t>
  </si>
  <si>
    <t>Vieux-Montréal</t>
  </si>
  <si>
    <t>VOUS DEVEZ ENREGISTRER LE FICHIER AVANT DE COMMENCER L'ENTRÉE DES DONNÉES.</t>
  </si>
  <si>
    <t>GUIDES DU FORMULAIRE</t>
  </si>
  <si>
    <t>DOUBLE-CLIQUEZ SUR LES FICHIERS 
CI-DESSUS ET LISEZ ATTENTIVEMENT LES DIRECTIVES 
DU GUIDE AVANT DE REMPLIR
 LE FORMULAIRE</t>
  </si>
  <si>
    <t>Nombre d'années d'expérience au dernier jour de l'année d'engagement 2025-2026 :</t>
  </si>
  <si>
    <t>Échelon au dernier jour de l'année d'engagement 2025-2026 :</t>
  </si>
  <si>
    <t>Nombre d'années de scolarité au dernier jour de l'année d'engagement 2025-2026 :</t>
  </si>
  <si>
    <r>
      <rPr>
        <sz val="10"/>
        <color theme="5" tint="-0.499984740745262"/>
        <rFont val="Arial Narrow"/>
        <family val="2"/>
      </rPr>
      <t>Titre du cours</t>
    </r>
    <r>
      <rPr>
        <b/>
        <sz val="10"/>
        <color theme="5" tint="-0.499984740745262"/>
        <rFont val="Arial Narrow"/>
        <family val="2"/>
      </rPr>
      <t xml:space="preserve"> #7 :</t>
    </r>
  </si>
  <si>
    <r>
      <rPr>
        <sz val="10"/>
        <color theme="5" tint="-0.499984740745262"/>
        <rFont val="Arial Narrow"/>
        <family val="2"/>
      </rPr>
      <t>Titre du cours</t>
    </r>
    <r>
      <rPr>
        <b/>
        <sz val="10"/>
        <color theme="5" tint="-0.499984740745262"/>
        <rFont val="Arial Narrow"/>
        <family val="2"/>
      </rPr>
      <t xml:space="preserve"> #8 :</t>
    </r>
  </si>
  <si>
    <t>Colonne2</t>
  </si>
  <si>
    <t>Automne 2026</t>
  </si>
  <si>
    <t>Hiver 2027</t>
  </si>
  <si>
    <t>PARTIE I  - À remplir par la personne enseignante</t>
  </si>
  <si>
    <t>Nombre d'années d'ancienneté selon la liste officielle de l'année en cours :</t>
  </si>
  <si>
    <t>Date d'entrée en vigueur du programme révisé :</t>
  </si>
  <si>
    <r>
      <rPr>
        <sz val="10"/>
        <color theme="5" tint="-0.499984740745262"/>
        <rFont val="Arial Narrow"/>
        <family val="2"/>
      </rPr>
      <t>Titre du cours</t>
    </r>
    <r>
      <rPr>
        <b/>
        <sz val="10"/>
        <color theme="5" tint="-0.499984740745262"/>
        <rFont val="Arial Narrow"/>
        <family val="2"/>
      </rPr>
      <t xml:space="preserve"> #3 :</t>
    </r>
  </si>
  <si>
    <r>
      <rPr>
        <sz val="10"/>
        <color theme="5" tint="-0.499984740745262"/>
        <rFont val="Arial Narrow"/>
        <family val="2"/>
      </rPr>
      <t>Titre du cours</t>
    </r>
    <r>
      <rPr>
        <b/>
        <sz val="10"/>
        <color theme="5" tint="-0.499984740745262"/>
        <rFont val="Arial Narrow"/>
        <family val="2"/>
      </rPr>
      <t xml:space="preserve"> #4 :</t>
    </r>
  </si>
  <si>
    <r>
      <rPr>
        <sz val="10"/>
        <color theme="5" tint="-0.499984740745262"/>
        <rFont val="Arial Narrow"/>
        <family val="2"/>
      </rPr>
      <t>Titre du cour</t>
    </r>
    <r>
      <rPr>
        <b/>
        <sz val="10"/>
        <color theme="5" tint="-0.499984740745262"/>
        <rFont val="Arial Narrow"/>
        <family val="2"/>
      </rPr>
      <t>s #5 :</t>
    </r>
  </si>
  <si>
    <t>Discipline d'enseignement principale :</t>
  </si>
  <si>
    <t>Permanence :</t>
  </si>
  <si>
    <t xml:space="preserve">Total d'heures : </t>
  </si>
  <si>
    <t xml:space="preserve">GRAND TOTAL ETC : </t>
  </si>
  <si>
    <t>Le Collège approuve la libération liée au projet de recyclage et confirme qu'il est conforme aux dispositions prévues à la convention collective (voir la clause 5-4.25 de l'Annexe X-1 FEC-CSQ).</t>
  </si>
  <si>
    <t xml:space="preserve">Signature du Collège </t>
  </si>
  <si>
    <t>Nom et Prénom</t>
  </si>
  <si>
    <t>à</t>
  </si>
  <si>
    <r>
      <rPr>
        <b/>
        <sz val="9"/>
        <color theme="5" tint="-0.499984740745262"/>
        <rFont val="Arial Narrow"/>
        <family val="2"/>
      </rPr>
      <t xml:space="preserve">Si vous avez des questions, consulter le guide ou communiquer 
avec nous par courriel : </t>
    </r>
    <r>
      <rPr>
        <sz val="7"/>
        <color theme="1" tint="0.34998626667073579"/>
        <rFont val="Arial Narrow"/>
        <family val="2"/>
      </rPr>
      <t xml:space="preserve">
</t>
    </r>
    <r>
      <rPr>
        <sz val="9"/>
        <color theme="5" tint="-0.499984740745262"/>
        <rFont val="Arial Narrow"/>
        <family val="2"/>
      </rPr>
      <t>cpnc.enseignants@mes.gouv.qc.ca</t>
    </r>
  </si>
  <si>
    <t>1 - Accéder à l’onglet insertion   2 - Sélectionner Image et ensuite « cet appareil » afin d’importer votre signature.
3 - Coller votre signature (image) 4 - Enregistrer votre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</si>
</sst>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###\-###\-####"/>
    <numFmt numFmtId="165" formatCode="0.0000"/>
    <numFmt numFmtId="166" formatCode="0.000"/>
  </numFmts>
  <fonts count="63">
    <font>
      <sz val="12"/>
      <color theme="1"/>
      <name val="TimesNew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name val="TimesNewRoman"/>
      <family val="2"/>
    </font>
    <font>
      <sz val="12"/>
      <name val="TimesNewRoman"/>
      <family val="2"/>
    </font>
    <font>
      <i/>
      <sz val="12"/>
      <name val="TimesNewRoman"/>
    </font>
    <font>
      <sz val="12"/>
      <name val="Arial"/>
      <family val="2"/>
    </font>
    <font>
      <b/>
      <sz val="9"/>
      <name val="TimesNewRoman"/>
    </font>
    <font>
      <b/>
      <sz val="12"/>
      <name val="TimesNewRoman"/>
      <family val="2"/>
    </font>
    <font>
      <sz val="11"/>
      <name val="Arial"/>
      <family val="2"/>
    </font>
    <font>
      <b/>
      <sz val="8"/>
      <name val="TimesNewRoman"/>
      <family val="2"/>
    </font>
    <font>
      <b/>
      <sz val="8"/>
      <name val="Arial"/>
      <family val="2"/>
    </font>
    <font>
      <sz val="12"/>
      <color theme="0"/>
      <name val="TimesNewRoman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rgb="FF0000FF"/>
      <name val="Arial Narrow"/>
      <family val="2"/>
    </font>
    <font>
      <b/>
      <sz val="11"/>
      <color theme="0"/>
      <name val="Arial Narrow"/>
      <family val="2"/>
    </font>
    <font>
      <b/>
      <sz val="9"/>
      <color rgb="FF00B050"/>
      <name val="Arial Narrow"/>
      <family val="2"/>
    </font>
    <font>
      <b/>
      <sz val="9"/>
      <color rgb="FFFF0000"/>
      <name val="Arial Narrow"/>
      <family val="2"/>
    </font>
    <font>
      <b/>
      <sz val="9"/>
      <color rgb="FF0000FF"/>
      <name val="Arial Narrow"/>
      <family val="2"/>
    </font>
    <font>
      <sz val="9"/>
      <color rgb="FF00B050"/>
      <name val="Arial Narrow"/>
      <family val="2"/>
    </font>
    <font>
      <sz val="10"/>
      <color rgb="FF0000FF"/>
      <name val="Arial Narrow"/>
      <family val="2"/>
    </font>
    <font>
      <sz val="10"/>
      <color rgb="FF00B050"/>
      <name val="Arial Narrow"/>
      <family val="2"/>
    </font>
    <font>
      <i/>
      <sz val="10"/>
      <color rgb="FF0000FF"/>
      <name val="Arial Narrow"/>
      <family val="2"/>
    </font>
    <font>
      <b/>
      <sz val="11"/>
      <color theme="5" tint="-0.499984740745262"/>
      <name val="Arial Narrow"/>
      <family val="2"/>
    </font>
    <font>
      <sz val="8"/>
      <name val="Arial Narrow"/>
      <family val="2"/>
    </font>
    <font>
      <sz val="12"/>
      <color theme="1"/>
      <name val="Arial Narrow"/>
      <family val="2"/>
    </font>
    <font>
      <b/>
      <sz val="14"/>
      <color rgb="FFFF0000"/>
      <name val="Arial Narrow"/>
      <family val="2"/>
    </font>
    <font>
      <sz val="9"/>
      <color rgb="FFC00000"/>
      <name val="Arial Narrow"/>
      <family val="2"/>
    </font>
    <font>
      <sz val="7"/>
      <color theme="1" tint="0.34998626667073579"/>
      <name val="Arial Narrow"/>
      <family val="2"/>
    </font>
    <font>
      <sz val="12"/>
      <name val="Arial Narrow"/>
      <family val="2"/>
    </font>
    <font>
      <b/>
      <sz val="10"/>
      <color theme="8" tint="-0.249977111117893"/>
      <name val="Arial Narrow"/>
      <family val="2"/>
    </font>
    <font>
      <i/>
      <sz val="9"/>
      <color rgb="FF1F5152"/>
      <name val="Arial Narrow"/>
      <family val="2"/>
    </font>
    <font>
      <sz val="11"/>
      <color rgb="FF0000FF"/>
      <name val="Arial Narrow"/>
      <family val="2"/>
    </font>
    <font>
      <sz val="10"/>
      <color rgb="FFFF0000"/>
      <name val="Arial Narrow"/>
      <family val="2"/>
    </font>
    <font>
      <b/>
      <sz val="10"/>
      <color theme="5" tint="-0.499984740745262"/>
      <name val="Arial Narrow"/>
      <family val="2"/>
    </font>
    <font>
      <b/>
      <sz val="10"/>
      <color theme="5" tint="-0.249977111117893"/>
      <name val="Arial Narrow"/>
      <family val="2"/>
    </font>
    <font>
      <sz val="12"/>
      <color theme="1"/>
      <name val="Segoe UI"/>
      <family val="2"/>
    </font>
    <font>
      <sz val="12"/>
      <color theme="1"/>
      <name val="Arial"/>
      <family val="2"/>
    </font>
    <font>
      <b/>
      <sz val="26"/>
      <color theme="0"/>
      <name val="Arial"/>
      <family val="2"/>
    </font>
    <font>
      <b/>
      <sz val="8"/>
      <color rgb="FFFF0000"/>
      <name val="Arial"/>
      <family val="2"/>
    </font>
    <font>
      <b/>
      <sz val="20"/>
      <color rgb="FFFF0000"/>
      <name val="Arial"/>
      <family val="2"/>
    </font>
    <font>
      <b/>
      <sz val="24"/>
      <color rgb="FFFF0000"/>
      <name val="Arial"/>
      <family val="2"/>
    </font>
    <font>
      <b/>
      <sz val="12"/>
      <color theme="1"/>
      <name val="Arial"/>
      <family val="2"/>
    </font>
    <font>
      <b/>
      <i/>
      <sz val="10"/>
      <color theme="5" tint="-0.499984740745262"/>
      <name val="Arial Narrow"/>
      <family val="2"/>
    </font>
    <font>
      <i/>
      <sz val="10"/>
      <color theme="5" tint="-0.499984740745262"/>
      <name val="Arial Narrow"/>
      <family val="2"/>
    </font>
    <font>
      <sz val="10"/>
      <name val="Arial Narrow"/>
      <family val="2"/>
    </font>
    <font>
      <b/>
      <sz val="10"/>
      <color rgb="FF00B050"/>
      <name val="Arial Narrow"/>
      <family val="2"/>
    </font>
    <font>
      <sz val="10"/>
      <color theme="5" tint="-0.499984740745262"/>
      <name val="Arial Narrow"/>
      <family val="2"/>
    </font>
    <font>
      <b/>
      <sz val="11"/>
      <color theme="0"/>
      <name val="Cambria"/>
      <family val="2"/>
      <scheme val="major"/>
    </font>
    <font>
      <b/>
      <sz val="11"/>
      <name val="Cambria"/>
      <family val="1"/>
      <scheme val="major"/>
    </font>
    <font>
      <sz val="11"/>
      <color theme="0"/>
      <name val="Arial Narrow"/>
      <family val="2"/>
    </font>
    <font>
      <sz val="10"/>
      <color theme="5" tint="-0.499984740745262"/>
      <name val="TimesNewRoman"/>
      <family val="2"/>
    </font>
    <font>
      <b/>
      <sz val="10"/>
      <color theme="0"/>
      <name val="Arial Narrow"/>
      <family val="2"/>
    </font>
    <font>
      <b/>
      <i/>
      <sz val="8"/>
      <color rgb="FFFF0000"/>
      <name val="Arial Narrow"/>
      <family val="2"/>
    </font>
    <font>
      <sz val="9"/>
      <color theme="5" tint="-0.499984740745262"/>
      <name val="Arial Narrow"/>
      <family val="2"/>
    </font>
    <font>
      <b/>
      <sz val="9"/>
      <color theme="5" tint="-0.499984740745262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-0.24994659260841701"/>
      </top>
      <bottom/>
      <diagonal/>
    </border>
    <border>
      <left style="thick">
        <color theme="5" tint="-0.499984740745262"/>
      </left>
      <right/>
      <top style="thin">
        <color theme="6" tint="-0.24994659260841701"/>
      </top>
      <bottom/>
      <diagonal/>
    </border>
    <border>
      <left/>
      <right style="thick">
        <color theme="5" tint="-0.499984740745262"/>
      </right>
      <top style="thin">
        <color theme="6" tint="-0.24994659260841701"/>
      </top>
      <bottom/>
      <diagonal/>
    </border>
    <border>
      <left style="thick">
        <color theme="5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5" tint="-0.499984740745262"/>
      </left>
      <right/>
      <top/>
      <bottom/>
      <diagonal/>
    </border>
    <border>
      <left/>
      <right style="thick">
        <color theme="5" tint="-0.499984740745262"/>
      </right>
      <top/>
      <bottom/>
      <diagonal/>
    </border>
    <border>
      <left style="thick">
        <color theme="5" tint="-0.499984740745262"/>
      </left>
      <right/>
      <top/>
      <bottom style="thin">
        <color indexed="64"/>
      </bottom>
      <diagonal/>
    </border>
    <border>
      <left style="thick">
        <color theme="5" tint="-0.499984740745262"/>
      </left>
      <right/>
      <top/>
      <bottom style="thick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/>
      <right style="thick">
        <color theme="5" tint="-0.499984740745262"/>
      </right>
      <top style="thick">
        <color theme="5" tint="-0.499984740745262"/>
      </top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indexed="64"/>
      </right>
      <top/>
      <bottom style="thin">
        <color theme="6" tint="-0.24994659260841701"/>
      </bottom>
      <diagonal/>
    </border>
    <border>
      <left/>
      <right style="thick">
        <color theme="5" tint="-0.499984740745262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5" tint="-0.499984740745262"/>
      </right>
      <top/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 style="thick">
        <color rgb="FF1F5152"/>
      </left>
      <right/>
      <top/>
      <bottom style="thick">
        <color rgb="FF1F5152"/>
      </bottom>
      <diagonal/>
    </border>
    <border>
      <left/>
      <right/>
      <top/>
      <bottom style="thick">
        <color rgb="FF1F5152"/>
      </bottom>
      <diagonal/>
    </border>
    <border>
      <left style="thick">
        <color rgb="FF1F5152"/>
      </left>
      <right/>
      <top/>
      <bottom/>
      <diagonal/>
    </border>
  </borders>
  <cellStyleXfs count="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</cellStyleXfs>
  <cellXfs count="222">
    <xf numFmtId="0" fontId="0" fillId="0" borderId="0" xfId="0"/>
    <xf numFmtId="3" fontId="1" fillId="4" borderId="5" xfId="0" applyNumberFormat="1" applyFont="1" applyFill="1" applyBorder="1"/>
    <xf numFmtId="49" fontId="2" fillId="4" borderId="5" xfId="0" applyNumberFormat="1" applyFont="1" applyFill="1" applyBorder="1" applyAlignment="1">
      <alignment horizontal="right"/>
    </xf>
    <xf numFmtId="0" fontId="0" fillId="4" borderId="5" xfId="0" applyFill="1" applyBorder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 applyAlignment="1">
      <alignment horizontal="left" vertical="center"/>
    </xf>
    <xf numFmtId="0" fontId="9" fillId="4" borderId="0" xfId="0" applyFont="1" applyFill="1"/>
    <xf numFmtId="0" fontId="15" fillId="4" borderId="0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center" vertical="center" wrapText="1"/>
    </xf>
    <xf numFmtId="2" fontId="15" fillId="4" borderId="0" xfId="2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1" fontId="10" fillId="4" borderId="0" xfId="0" applyNumberFormat="1" applyFont="1" applyFill="1"/>
    <xf numFmtId="165" fontId="10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1" fillId="4" borderId="0" xfId="0" applyFont="1" applyFill="1"/>
    <xf numFmtId="0" fontId="11" fillId="4" borderId="0" xfId="0" applyFont="1" applyFill="1" applyAlignment="1">
      <alignment wrapText="1"/>
    </xf>
    <xf numFmtId="1" fontId="16" fillId="5" borderId="5" xfId="1" applyNumberFormat="1" applyFont="1" applyFill="1" applyBorder="1" applyAlignment="1">
      <alignment horizontal="center" wrapText="1"/>
    </xf>
    <xf numFmtId="2" fontId="16" fillId="0" borderId="0" xfId="2" applyNumberFormat="1" applyFont="1" applyFill="1" applyBorder="1" applyAlignment="1">
      <alignment horizontal="center" vertical="center" wrapText="1"/>
    </xf>
    <xf numFmtId="1" fontId="16" fillId="0" borderId="0" xfId="1" applyNumberFormat="1" applyFont="1" applyFill="1" applyBorder="1" applyAlignment="1">
      <alignment horizontal="center" wrapText="1"/>
    </xf>
    <xf numFmtId="0" fontId="15" fillId="0" borderId="0" xfId="2" applyFont="1" applyFill="1" applyBorder="1" applyAlignment="1">
      <alignment horizontal="center" vertical="center" wrapText="1"/>
    </xf>
    <xf numFmtId="1" fontId="16" fillId="5" borderId="7" xfId="1" applyNumberFormat="1" applyFont="1" applyFill="1" applyBorder="1" applyAlignment="1">
      <alignment horizontal="center" wrapText="1"/>
    </xf>
    <xf numFmtId="2" fontId="16" fillId="6" borderId="5" xfId="2" applyNumberFormat="1" applyFont="1" applyFill="1" applyBorder="1" applyAlignment="1">
      <alignment horizontal="center" vertical="center" wrapText="1"/>
    </xf>
    <xf numFmtId="1" fontId="16" fillId="6" borderId="5" xfId="1" applyNumberFormat="1" applyFont="1" applyFill="1" applyBorder="1" applyAlignment="1">
      <alignment horizontal="center" wrapText="1"/>
    </xf>
    <xf numFmtId="0" fontId="15" fillId="7" borderId="5" xfId="2" applyFont="1" applyFill="1" applyBorder="1" applyAlignment="1">
      <alignment horizontal="center" vertical="center" wrapText="1"/>
    </xf>
    <xf numFmtId="0" fontId="16" fillId="5" borderId="5" xfId="2" applyFont="1" applyFill="1" applyBorder="1" applyAlignment="1">
      <alignment horizontal="center" vertical="center" wrapText="1"/>
    </xf>
    <xf numFmtId="0" fontId="16" fillId="5" borderId="7" xfId="2" applyFont="1" applyFill="1" applyBorder="1" applyAlignment="1">
      <alignment horizontal="center" vertical="center" wrapText="1"/>
    </xf>
    <xf numFmtId="0" fontId="12" fillId="7" borderId="5" xfId="0" applyFont="1" applyFill="1" applyBorder="1"/>
    <xf numFmtId="0" fontId="13" fillId="7" borderId="5" xfId="0" applyFont="1" applyFill="1" applyBorder="1" applyAlignment="1">
      <alignment horizontal="center" wrapText="1"/>
    </xf>
    <xf numFmtId="0" fontId="21" fillId="4" borderId="0" xfId="0" applyFont="1" applyFill="1"/>
    <xf numFmtId="0" fontId="21" fillId="4" borderId="2" xfId="0" applyFont="1" applyFill="1" applyBorder="1"/>
    <xf numFmtId="0" fontId="21" fillId="4" borderId="16" xfId="0" applyFont="1" applyFill="1" applyBorder="1"/>
    <xf numFmtId="0" fontId="21" fillId="4" borderId="17" xfId="0" applyFont="1" applyFill="1" applyBorder="1"/>
    <xf numFmtId="0" fontId="25" fillId="4" borderId="16" xfId="0" applyFont="1" applyFill="1" applyBorder="1" applyAlignment="1">
      <alignment horizontal="left" wrapText="1"/>
    </xf>
    <xf numFmtId="0" fontId="24" fillId="4" borderId="16" xfId="0" applyFont="1" applyFill="1" applyBorder="1" applyAlignment="1">
      <alignment wrapText="1"/>
    </xf>
    <xf numFmtId="0" fontId="25" fillId="4" borderId="16" xfId="0" applyFont="1" applyFill="1" applyBorder="1"/>
    <xf numFmtId="0" fontId="25" fillId="4" borderId="16" xfId="0" applyFont="1" applyFill="1" applyBorder="1" applyAlignment="1">
      <alignment horizontal="left" vertical="top" wrapText="1"/>
    </xf>
    <xf numFmtId="2" fontId="33" fillId="4" borderId="17" xfId="0" applyNumberFormat="1" applyFont="1" applyFill="1" applyBorder="1" applyAlignment="1">
      <alignment horizontal="center" vertical="top"/>
    </xf>
    <xf numFmtId="0" fontId="31" fillId="4" borderId="17" xfId="0" applyFont="1" applyFill="1" applyBorder="1" applyAlignment="1">
      <alignment vertical="top" wrapText="1"/>
    </xf>
    <xf numFmtId="0" fontId="34" fillId="4" borderId="16" xfId="0" applyFont="1" applyFill="1" applyBorder="1" applyAlignment="1">
      <alignment vertical="top" wrapText="1"/>
    </xf>
    <xf numFmtId="0" fontId="31" fillId="4" borderId="16" xfId="0" applyFont="1" applyFill="1" applyBorder="1" applyAlignment="1">
      <alignment vertical="top"/>
    </xf>
    <xf numFmtId="0" fontId="36" fillId="4" borderId="16" xfId="0" applyFont="1" applyFill="1" applyBorder="1" applyAlignment="1">
      <alignment vertical="top"/>
    </xf>
    <xf numFmtId="0" fontId="30" fillId="9" borderId="3" xfId="0" applyFont="1" applyFill="1" applyBorder="1" applyAlignment="1">
      <alignment vertical="center"/>
    </xf>
    <xf numFmtId="0" fontId="30" fillId="9" borderId="15" xfId="0" applyFont="1" applyFill="1" applyBorder="1" applyAlignment="1">
      <alignment vertical="center"/>
    </xf>
    <xf numFmtId="0" fontId="22" fillId="4" borderId="16" xfId="0" applyFont="1" applyFill="1" applyBorder="1" applyAlignment="1">
      <alignment vertical="center"/>
    </xf>
    <xf numFmtId="0" fontId="22" fillId="4" borderId="17" xfId="0" applyFont="1" applyFill="1" applyBorder="1" applyAlignment="1">
      <alignment vertical="center"/>
    </xf>
    <xf numFmtId="0" fontId="30" fillId="4" borderId="17" xfId="0" applyFont="1" applyFill="1" applyBorder="1" applyAlignment="1">
      <alignment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39" fillId="4" borderId="16" xfId="0" applyFont="1" applyFill="1" applyBorder="1" applyAlignment="1">
      <alignment horizontal="left" vertical="center"/>
    </xf>
    <xf numFmtId="0" fontId="43" fillId="0" borderId="0" xfId="0" applyFont="1"/>
    <xf numFmtId="0" fontId="44" fillId="4" borderId="0" xfId="0" applyFont="1" applyFill="1"/>
    <xf numFmtId="0" fontId="44" fillId="4" borderId="6" xfId="0" applyFont="1" applyFill="1" applyBorder="1"/>
    <xf numFmtId="0" fontId="46" fillId="4" borderId="0" xfId="0" applyFont="1" applyFill="1" applyAlignment="1">
      <alignment horizontal="center" vertical="top" wrapText="1"/>
    </xf>
    <xf numFmtId="0" fontId="46" fillId="4" borderId="0" xfId="0" applyFont="1" applyFill="1" applyAlignment="1">
      <alignment horizontal="center" wrapText="1"/>
    </xf>
    <xf numFmtId="0" fontId="48" fillId="4" borderId="0" xfId="0" applyFont="1" applyFill="1" applyAlignment="1">
      <alignment horizontal="center"/>
    </xf>
    <xf numFmtId="0" fontId="8" fillId="4" borderId="0" xfId="0" applyFont="1" applyFill="1" applyAlignment="1">
      <alignment wrapText="1"/>
    </xf>
    <xf numFmtId="0" fontId="6" fillId="11" borderId="0" xfId="0" applyFont="1" applyFill="1"/>
    <xf numFmtId="0" fontId="6" fillId="12" borderId="0" xfId="0" applyFont="1" applyFill="1"/>
    <xf numFmtId="166" fontId="53" fillId="9" borderId="5" xfId="0" applyNumberFormat="1" applyFont="1" applyFill="1" applyBorder="1" applyAlignment="1">
      <alignment horizontal="center" wrapText="1"/>
    </xf>
    <xf numFmtId="166" fontId="53" fillId="10" borderId="5" xfId="0" applyNumberFormat="1" applyFont="1" applyFill="1" applyBorder="1" applyAlignment="1">
      <alignment horizontal="center" wrapText="1"/>
    </xf>
    <xf numFmtId="0" fontId="50" fillId="4" borderId="2" xfId="0" applyFont="1" applyFill="1" applyBorder="1"/>
    <xf numFmtId="0" fontId="41" fillId="4" borderId="16" xfId="0" applyFont="1" applyFill="1" applyBorder="1"/>
    <xf numFmtId="0" fontId="41" fillId="4" borderId="16" xfId="0" applyFont="1" applyFill="1" applyBorder="1" applyAlignment="1">
      <alignment wrapText="1"/>
    </xf>
    <xf numFmtId="0" fontId="51" fillId="4" borderId="16" xfId="0" applyFont="1" applyFill="1" applyBorder="1" applyAlignment="1">
      <alignment horizontal="right"/>
    </xf>
    <xf numFmtId="0" fontId="21" fillId="4" borderId="1" xfId="0" applyFont="1" applyFill="1" applyBorder="1"/>
    <xf numFmtId="0" fontId="21" fillId="4" borderId="27" xfId="0" applyFont="1" applyFill="1" applyBorder="1"/>
    <xf numFmtId="0" fontId="55" fillId="13" borderId="28" xfId="0" applyFont="1" applyFill="1" applyBorder="1"/>
    <xf numFmtId="0" fontId="56" fillId="4" borderId="28" xfId="0" applyFont="1" applyFill="1" applyBorder="1"/>
    <xf numFmtId="0" fontId="0" fillId="0" borderId="28" xfId="0" applyBorder="1"/>
    <xf numFmtId="0" fontId="0" fillId="14" borderId="29" xfId="0" applyFill="1" applyBorder="1"/>
    <xf numFmtId="0" fontId="0" fillId="0" borderId="29" xfId="0" applyBorder="1"/>
    <xf numFmtId="0" fontId="23" fillId="4" borderId="17" xfId="0" applyFont="1" applyFill="1" applyBorder="1" applyAlignment="1">
      <alignment wrapText="1"/>
    </xf>
    <xf numFmtId="0" fontId="30" fillId="9" borderId="14" xfId="0" applyFont="1" applyFill="1" applyBorder="1" applyAlignment="1">
      <alignment vertical="center"/>
    </xf>
    <xf numFmtId="0" fontId="41" fillId="4" borderId="0" xfId="0" applyFont="1" applyFill="1"/>
    <xf numFmtId="0" fontId="41" fillId="4" borderId="17" xfId="0" applyFont="1" applyFill="1" applyBorder="1"/>
    <xf numFmtId="0" fontId="30" fillId="9" borderId="0" xfId="0" applyFont="1" applyFill="1" applyAlignment="1">
      <alignment vertical="center"/>
    </xf>
    <xf numFmtId="0" fontId="57" fillId="4" borderId="16" xfId="0" applyFont="1" applyFill="1" applyBorder="1" applyAlignment="1">
      <alignment horizontal="left" vertical="center"/>
    </xf>
    <xf numFmtId="0" fontId="31" fillId="4" borderId="16" xfId="0" applyFont="1" applyFill="1" applyBorder="1" applyAlignment="1">
      <alignment vertical="top" wrapText="1"/>
    </xf>
    <xf numFmtId="0" fontId="54" fillId="10" borderId="1" xfId="0" applyFont="1" applyFill="1" applyBorder="1" applyAlignment="1" applyProtection="1">
      <alignment horizontal="center"/>
      <protection locked="0"/>
    </xf>
    <xf numFmtId="0" fontId="54" fillId="9" borderId="3" xfId="0" applyFont="1" applyFill="1" applyBorder="1" applyAlignment="1" applyProtection="1">
      <alignment horizontal="center"/>
      <protection locked="0"/>
    </xf>
    <xf numFmtId="0" fontId="22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0" fontId="41" fillId="4" borderId="0" xfId="0" applyFont="1" applyFill="1" applyAlignment="1">
      <alignment horizontal="right"/>
    </xf>
    <xf numFmtId="0" fontId="24" fillId="4" borderId="0" xfId="0" applyFont="1" applyFill="1" applyAlignment="1">
      <alignment horizontal="right"/>
    </xf>
    <xf numFmtId="0" fontId="50" fillId="4" borderId="0" xfId="0" applyFont="1" applyFill="1" applyAlignment="1">
      <alignment horizontal="right"/>
    </xf>
    <xf numFmtId="165" fontId="54" fillId="10" borderId="0" xfId="0" applyNumberFormat="1" applyFont="1" applyFill="1" applyAlignment="1" applyProtection="1">
      <alignment horizontal="center"/>
      <protection locked="0"/>
    </xf>
    <xf numFmtId="1" fontId="54" fillId="10" borderId="17" xfId="0" applyNumberFormat="1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horizontal="left" wrapText="1"/>
    </xf>
    <xf numFmtId="0" fontId="26" fillId="4" borderId="0" xfId="0" applyFont="1" applyFill="1" applyAlignment="1">
      <alignment horizontal="center"/>
    </xf>
    <xf numFmtId="0" fontId="25" fillId="4" borderId="0" xfId="0" applyFont="1" applyFill="1" applyAlignment="1">
      <alignment wrapText="1"/>
    </xf>
    <xf numFmtId="0" fontId="26" fillId="4" borderId="0" xfId="0" applyFont="1" applyFill="1"/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right"/>
    </xf>
    <xf numFmtId="0" fontId="51" fillId="4" borderId="0" xfId="0" applyFont="1" applyFill="1" applyAlignment="1">
      <alignment horizontal="right"/>
    </xf>
    <xf numFmtId="0" fontId="23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wrapText="1"/>
    </xf>
    <xf numFmtId="0" fontId="22" fillId="4" borderId="0" xfId="0" applyFont="1" applyFill="1" applyAlignment="1">
      <alignment horizontal="center" vertical="center"/>
    </xf>
    <xf numFmtId="1" fontId="25" fillId="9" borderId="0" xfId="0" applyNumberFormat="1" applyFont="1" applyFill="1" applyAlignment="1" applyProtection="1">
      <alignment horizontal="center"/>
      <protection locked="0"/>
    </xf>
    <xf numFmtId="0" fontId="25" fillId="9" borderId="0" xfId="0" applyFont="1" applyFill="1" applyAlignment="1" applyProtection="1">
      <alignment horizontal="center"/>
      <protection locked="0"/>
    </xf>
    <xf numFmtId="166" fontId="53" fillId="10" borderId="30" xfId="0" applyNumberFormat="1" applyFont="1" applyFill="1" applyBorder="1" applyAlignment="1">
      <alignment horizontal="center" wrapText="1"/>
    </xf>
    <xf numFmtId="0" fontId="27" fillId="4" borderId="0" xfId="0" applyFont="1" applyFill="1"/>
    <xf numFmtId="0" fontId="21" fillId="4" borderId="0" xfId="0" applyFont="1" applyFill="1" applyAlignment="1">
      <alignment horizontal="right"/>
    </xf>
    <xf numFmtId="0" fontId="38" fillId="4" borderId="0" xfId="0" applyFont="1" applyFill="1"/>
    <xf numFmtId="0" fontId="50" fillId="4" borderId="0" xfId="0" applyFont="1" applyFill="1"/>
    <xf numFmtId="166" fontId="53" fillId="10" borderId="31" xfId="0" applyNumberFormat="1" applyFont="1" applyFill="1" applyBorder="1" applyAlignment="1">
      <alignment horizontal="center" wrapText="1"/>
    </xf>
    <xf numFmtId="0" fontId="29" fillId="4" borderId="0" xfId="0" applyFont="1" applyFill="1"/>
    <xf numFmtId="0" fontId="41" fillId="4" borderId="16" xfId="0" applyFont="1" applyFill="1" applyBorder="1" applyAlignment="1">
      <alignment horizontal="right"/>
    </xf>
    <xf numFmtId="0" fontId="39" fillId="4" borderId="0" xfId="0" applyFont="1" applyFill="1" applyAlignment="1">
      <alignment horizontal="left" vertical="center"/>
    </xf>
    <xf numFmtId="165" fontId="28" fillId="4" borderId="0" xfId="0" applyNumberFormat="1" applyFont="1" applyFill="1" applyAlignment="1">
      <alignment horizontal="center"/>
    </xf>
    <xf numFmtId="1" fontId="27" fillId="4" borderId="0" xfId="0" applyNumberFormat="1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27" fillId="4" borderId="0" xfId="0" applyFont="1" applyFill="1" applyAlignment="1">
      <alignment horizontal="right"/>
    </xf>
    <xf numFmtId="166" fontId="53" fillId="9" borderId="30" xfId="0" applyNumberFormat="1" applyFont="1" applyFill="1" applyBorder="1" applyAlignment="1">
      <alignment horizontal="center" wrapText="1"/>
    </xf>
    <xf numFmtId="0" fontId="37" fillId="4" borderId="0" xfId="0" applyFont="1" applyFill="1" applyAlignment="1">
      <alignment horizontal="right"/>
    </xf>
    <xf numFmtId="0" fontId="40" fillId="4" borderId="0" xfId="0" applyFont="1" applyFill="1" applyAlignment="1">
      <alignment horizontal="center"/>
    </xf>
    <xf numFmtId="0" fontId="31" fillId="4" borderId="0" xfId="0" applyFont="1" applyFill="1" applyAlignment="1">
      <alignment vertical="top" wrapText="1"/>
    </xf>
    <xf numFmtId="0" fontId="32" fillId="4" borderId="0" xfId="0" applyFont="1" applyFill="1" applyAlignment="1">
      <alignment vertical="top"/>
    </xf>
    <xf numFmtId="0" fontId="33" fillId="4" borderId="0" xfId="0" applyFont="1" applyFill="1" applyAlignment="1">
      <alignment vertical="top"/>
    </xf>
    <xf numFmtId="0" fontId="36" fillId="4" borderId="0" xfId="0" applyFont="1" applyFill="1" applyAlignment="1">
      <alignment vertical="top"/>
    </xf>
    <xf numFmtId="0" fontId="52" fillId="4" borderId="0" xfId="0" applyFont="1" applyFill="1" applyAlignment="1">
      <alignment horizontal="left" vertical="top"/>
    </xf>
    <xf numFmtId="2" fontId="36" fillId="4" borderId="0" xfId="0" applyNumberFormat="1" applyFont="1" applyFill="1" applyAlignment="1">
      <alignment horizontal="center" vertical="top"/>
    </xf>
    <xf numFmtId="0" fontId="34" fillId="4" borderId="0" xfId="0" applyFont="1" applyFill="1" applyAlignment="1">
      <alignment vertical="top" wrapText="1"/>
    </xf>
    <xf numFmtId="0" fontId="21" fillId="4" borderId="18" xfId="0" applyFont="1" applyFill="1" applyBorder="1"/>
    <xf numFmtId="0" fontId="30" fillId="9" borderId="16" xfId="0" applyFont="1" applyFill="1" applyBorder="1" applyAlignment="1">
      <alignment vertical="center"/>
    </xf>
    <xf numFmtId="0" fontId="41" fillId="10" borderId="5" xfId="0" applyFont="1" applyFill="1" applyBorder="1" applyAlignment="1" applyProtection="1">
      <alignment horizontal="center" vertical="center" wrapText="1"/>
      <protection locked="0"/>
    </xf>
    <xf numFmtId="0" fontId="41" fillId="4" borderId="16" xfId="0" applyFont="1" applyFill="1" applyBorder="1" applyAlignment="1">
      <alignment horizontal="left"/>
    </xf>
    <xf numFmtId="0" fontId="51" fillId="4" borderId="0" xfId="0" applyFont="1" applyFill="1" applyAlignment="1">
      <alignment horizontal="right" vertical="top"/>
    </xf>
    <xf numFmtId="0" fontId="35" fillId="4" borderId="0" xfId="0" applyFont="1" applyFill="1" applyAlignment="1">
      <alignment wrapText="1"/>
    </xf>
    <xf numFmtId="0" fontId="60" fillId="0" borderId="0" xfId="0" applyFont="1" applyAlignment="1">
      <alignment vertical="top" wrapText="1"/>
    </xf>
    <xf numFmtId="0" fontId="22" fillId="8" borderId="12" xfId="0" applyFont="1" applyFill="1" applyBorder="1" applyAlignment="1">
      <alignment vertical="center"/>
    </xf>
    <xf numFmtId="0" fontId="22" fillId="8" borderId="11" xfId="0" applyFont="1" applyFill="1" applyBorder="1" applyAlignment="1">
      <alignment vertical="center"/>
    </xf>
    <xf numFmtId="0" fontId="22" fillId="8" borderId="13" xfId="0" applyFont="1" applyFill="1" applyBorder="1" applyAlignment="1">
      <alignment vertical="center"/>
    </xf>
    <xf numFmtId="0" fontId="41" fillId="4" borderId="25" xfId="0" applyFont="1" applyFill="1" applyBorder="1" applyAlignment="1">
      <alignment horizontal="right"/>
    </xf>
    <xf numFmtId="0" fontId="41" fillId="4" borderId="26" xfId="0" applyFont="1" applyFill="1" applyBorder="1" applyAlignment="1">
      <alignment horizontal="right"/>
    </xf>
    <xf numFmtId="0" fontId="54" fillId="10" borderId="7" xfId="0" applyFont="1" applyFill="1" applyBorder="1" applyAlignment="1" applyProtection="1">
      <alignment horizontal="left" vertical="top" wrapText="1"/>
      <protection locked="0"/>
    </xf>
    <xf numFmtId="0" fontId="54" fillId="10" borderId="3" xfId="0" applyFont="1" applyFill="1" applyBorder="1" applyAlignment="1" applyProtection="1">
      <alignment horizontal="left" vertical="top" wrapText="1"/>
      <protection locked="0"/>
    </xf>
    <xf numFmtId="0" fontId="54" fillId="10" borderId="10" xfId="0" applyFont="1" applyFill="1" applyBorder="1" applyAlignment="1" applyProtection="1">
      <alignment horizontal="left" vertical="top" wrapText="1"/>
      <protection locked="0"/>
    </xf>
    <xf numFmtId="0" fontId="59" fillId="8" borderId="16" xfId="0" applyFont="1" applyFill="1" applyBorder="1" applyAlignment="1">
      <alignment horizontal="center" vertical="center"/>
    </xf>
    <xf numFmtId="0" fontId="25" fillId="4" borderId="1" xfId="0" applyFont="1" applyFill="1" applyBorder="1" applyAlignment="1" applyProtection="1">
      <alignment horizontal="left" vertical="center"/>
      <protection locked="0"/>
    </xf>
    <xf numFmtId="0" fontId="25" fillId="4" borderId="27" xfId="0" applyFont="1" applyFill="1" applyBorder="1" applyAlignment="1" applyProtection="1">
      <alignment horizontal="left" vertical="center"/>
      <protection locked="0"/>
    </xf>
    <xf numFmtId="0" fontId="21" fillId="4" borderId="1" xfId="0" applyFont="1" applyFill="1" applyBorder="1" applyAlignment="1" applyProtection="1">
      <alignment horizontal="left"/>
      <protection locked="0"/>
    </xf>
    <xf numFmtId="0" fontId="21" fillId="4" borderId="27" xfId="0" applyFont="1" applyFill="1" applyBorder="1" applyAlignment="1" applyProtection="1">
      <alignment horizontal="left"/>
      <protection locked="0"/>
    </xf>
    <xf numFmtId="0" fontId="21" fillId="4" borderId="1" xfId="0" applyFont="1" applyFill="1" applyBorder="1" applyProtection="1">
      <protection locked="0"/>
    </xf>
    <xf numFmtId="0" fontId="25" fillId="4" borderId="1" xfId="0" applyFont="1" applyFill="1" applyBorder="1" applyProtection="1">
      <protection locked="0"/>
    </xf>
    <xf numFmtId="0" fontId="25" fillId="4" borderId="27" xfId="0" applyFont="1" applyFill="1" applyBorder="1" applyProtection="1">
      <protection locked="0"/>
    </xf>
    <xf numFmtId="0" fontId="59" fillId="8" borderId="0" xfId="0" applyFont="1" applyFill="1" applyAlignment="1">
      <alignment horizontal="center" vertical="center"/>
    </xf>
    <xf numFmtId="0" fontId="54" fillId="10" borderId="1" xfId="0" applyFont="1" applyFill="1" applyBorder="1" applyAlignment="1" applyProtection="1">
      <alignment horizontal="center"/>
      <protection locked="0"/>
    </xf>
    <xf numFmtId="0" fontId="41" fillId="4" borderId="16" xfId="0" applyFont="1" applyFill="1" applyBorder="1" applyAlignment="1">
      <alignment horizontal="left" wrapText="1"/>
    </xf>
    <xf numFmtId="0" fontId="41" fillId="4" borderId="0" xfId="0" applyFont="1" applyFill="1" applyAlignment="1">
      <alignment horizontal="left" wrapText="1"/>
    </xf>
    <xf numFmtId="0" fontId="41" fillId="10" borderId="1" xfId="0" applyFont="1" applyFill="1" applyBorder="1" applyAlignment="1" applyProtection="1">
      <alignment horizontal="center" wrapText="1"/>
      <protection locked="0"/>
    </xf>
    <xf numFmtId="0" fontId="41" fillId="4" borderId="16" xfId="0" applyFont="1" applyFill="1" applyBorder="1" applyAlignment="1">
      <alignment horizontal="left" vertical="top"/>
    </xf>
    <xf numFmtId="0" fontId="41" fillId="4" borderId="6" xfId="0" applyFont="1" applyFill="1" applyBorder="1" applyAlignment="1">
      <alignment horizontal="left" vertical="top"/>
    </xf>
    <xf numFmtId="0" fontId="30" fillId="9" borderId="14" xfId="0" applyFont="1" applyFill="1" applyBorder="1" applyAlignment="1">
      <alignment horizontal="left" vertical="center"/>
    </xf>
    <xf numFmtId="0" fontId="30" fillId="9" borderId="3" xfId="0" applyFont="1" applyFill="1" applyBorder="1" applyAlignment="1">
      <alignment horizontal="left" vertical="center"/>
    </xf>
    <xf numFmtId="0" fontId="58" fillId="10" borderId="1" xfId="0" applyFont="1" applyFill="1" applyBorder="1" applyAlignment="1" applyProtection="1">
      <alignment horizontal="center"/>
      <protection locked="0"/>
    </xf>
    <xf numFmtId="0" fontId="58" fillId="10" borderId="3" xfId="0" applyFont="1" applyFill="1" applyBorder="1" applyAlignment="1" applyProtection="1">
      <alignment horizontal="center"/>
      <protection locked="0"/>
    </xf>
    <xf numFmtId="0" fontId="30" fillId="9" borderId="16" xfId="0" applyFont="1" applyFill="1" applyBorder="1" applyAlignment="1">
      <alignment horizontal="left" vertical="center"/>
    </xf>
    <xf numFmtId="0" fontId="30" fillId="9" borderId="0" xfId="0" applyFont="1" applyFill="1" applyAlignment="1">
      <alignment horizontal="left" vertical="center"/>
    </xf>
    <xf numFmtId="0" fontId="30" fillId="9" borderId="17" xfId="0" applyFont="1" applyFill="1" applyBorder="1" applyAlignment="1">
      <alignment horizontal="left" vertical="center"/>
    </xf>
    <xf numFmtId="0" fontId="54" fillId="10" borderId="0" xfId="0" applyFont="1" applyFill="1" applyAlignment="1" applyProtection="1">
      <alignment horizontal="center"/>
      <protection locked="0"/>
    </xf>
    <xf numFmtId="0" fontId="36" fillId="10" borderId="19" xfId="0" applyFont="1" applyFill="1" applyBorder="1" applyAlignment="1" applyProtection="1">
      <alignment horizontal="center" vertical="top"/>
      <protection locked="0"/>
    </xf>
    <xf numFmtId="0" fontId="36" fillId="10" borderId="20" xfId="0" applyFont="1" applyFill="1" applyBorder="1" applyAlignment="1" applyProtection="1">
      <alignment horizontal="center" vertical="top"/>
      <protection locked="0"/>
    </xf>
    <xf numFmtId="0" fontId="41" fillId="10" borderId="3" xfId="0" applyFont="1" applyFill="1" applyBorder="1" applyAlignment="1">
      <alignment horizontal="left" vertical="center" wrapText="1"/>
    </xf>
    <xf numFmtId="0" fontId="41" fillId="10" borderId="15" xfId="0" applyFont="1" applyFill="1" applyBorder="1" applyAlignment="1">
      <alignment horizontal="left" vertical="center" wrapText="1"/>
    </xf>
    <xf numFmtId="0" fontId="50" fillId="10" borderId="0" xfId="0" applyFont="1" applyFill="1" applyAlignment="1" applyProtection="1">
      <alignment horizontal="center" wrapText="1"/>
      <protection locked="0"/>
    </xf>
    <xf numFmtId="0" fontId="23" fillId="4" borderId="0" xfId="0" applyFont="1" applyFill="1" applyAlignment="1">
      <alignment horizontal="center" wrapText="1"/>
    </xf>
    <xf numFmtId="0" fontId="23" fillId="4" borderId="17" xfId="0" applyFont="1" applyFill="1" applyBorder="1" applyAlignment="1">
      <alignment horizontal="center" wrapText="1"/>
    </xf>
    <xf numFmtId="0" fontId="54" fillId="9" borderId="3" xfId="0" applyFont="1" applyFill="1" applyBorder="1" applyAlignment="1" applyProtection="1">
      <alignment horizontal="center"/>
      <protection locked="0"/>
    </xf>
    <xf numFmtId="0" fontId="41" fillId="4" borderId="0" xfId="0" applyFont="1" applyFill="1" applyAlignment="1">
      <alignment horizontal="right" wrapText="1"/>
    </xf>
    <xf numFmtId="0" fontId="21" fillId="4" borderId="22" xfId="0" applyFont="1" applyFill="1" applyBorder="1" applyAlignment="1">
      <alignment horizontal="center"/>
    </xf>
    <xf numFmtId="0" fontId="21" fillId="4" borderId="23" xfId="0" applyFont="1" applyFill="1" applyBorder="1" applyAlignment="1">
      <alignment horizontal="center"/>
    </xf>
    <xf numFmtId="0" fontId="21" fillId="4" borderId="24" xfId="0" applyFont="1" applyFill="1" applyBorder="1" applyAlignment="1">
      <alignment horizontal="center"/>
    </xf>
    <xf numFmtId="0" fontId="24" fillId="4" borderId="0" xfId="0" applyFont="1" applyFill="1"/>
    <xf numFmtId="0" fontId="51" fillId="10" borderId="0" xfId="0" applyFont="1" applyFill="1" applyAlignment="1" applyProtection="1">
      <alignment horizontal="center"/>
      <protection locked="0"/>
    </xf>
    <xf numFmtId="164" fontId="51" fillId="10" borderId="0" xfId="0" applyNumberFormat="1" applyFont="1" applyFill="1" applyAlignment="1" applyProtection="1">
      <alignment horizontal="left"/>
      <protection locked="0"/>
    </xf>
    <xf numFmtId="0" fontId="22" fillId="8" borderId="22" xfId="0" applyFont="1" applyFill="1" applyBorder="1" applyAlignment="1">
      <alignment vertical="center"/>
    </xf>
    <xf numFmtId="0" fontId="22" fillId="8" borderId="23" xfId="0" applyFont="1" applyFill="1" applyBorder="1" applyAlignment="1">
      <alignment vertical="center"/>
    </xf>
    <xf numFmtId="0" fontId="22" fillId="8" borderId="24" xfId="0" applyFont="1" applyFill="1" applyBorder="1" applyAlignment="1">
      <alignment vertical="center"/>
    </xf>
    <xf numFmtId="0" fontId="50" fillId="10" borderId="0" xfId="0" applyFont="1" applyFill="1" applyAlignment="1" applyProtection="1">
      <alignment horizontal="center"/>
      <protection locked="0"/>
    </xf>
    <xf numFmtId="164" fontId="54" fillId="10" borderId="0" xfId="0" applyNumberFormat="1" applyFont="1" applyFill="1" applyAlignment="1" applyProtection="1">
      <alignment horizontal="center"/>
      <protection locked="0"/>
    </xf>
    <xf numFmtId="0" fontId="42" fillId="10" borderId="0" xfId="0" applyFont="1" applyFill="1" applyAlignment="1">
      <alignment horizontal="center"/>
    </xf>
    <xf numFmtId="0" fontId="41" fillId="10" borderId="0" xfId="0" applyFont="1" applyFill="1" applyAlignment="1" applyProtection="1">
      <alignment horizontal="center"/>
      <protection locked="0"/>
    </xf>
    <xf numFmtId="0" fontId="41" fillId="4" borderId="0" xfId="0" applyFont="1" applyFill="1" applyAlignment="1">
      <alignment horizontal="right"/>
    </xf>
    <xf numFmtId="0" fontId="54" fillId="10" borderId="0" xfId="0" applyFont="1" applyFill="1" applyProtection="1">
      <protection locked="0"/>
    </xf>
    <xf numFmtId="49" fontId="54" fillId="10" borderId="0" xfId="0" applyNumberFormat="1" applyFont="1" applyFill="1" applyProtection="1">
      <protection locked="0"/>
    </xf>
    <xf numFmtId="165" fontId="54" fillId="10" borderId="0" xfId="0" applyNumberFormat="1" applyFont="1" applyFill="1" applyAlignment="1" applyProtection="1">
      <alignment horizontal="left"/>
      <protection locked="0"/>
    </xf>
    <xf numFmtId="0" fontId="35" fillId="9" borderId="0" xfId="0" applyFont="1" applyFill="1" applyAlignment="1">
      <alignment horizontal="center" wrapText="1"/>
    </xf>
    <xf numFmtId="0" fontId="35" fillId="9" borderId="17" xfId="0" applyFont="1" applyFill="1" applyBorder="1" applyAlignment="1">
      <alignment horizontal="center" wrapText="1"/>
    </xf>
    <xf numFmtId="0" fontId="35" fillId="9" borderId="20" xfId="0" applyFont="1" applyFill="1" applyBorder="1" applyAlignment="1">
      <alignment horizontal="center" wrapText="1"/>
    </xf>
    <xf numFmtId="0" fontId="35" fillId="9" borderId="21" xfId="0" applyFont="1" applyFill="1" applyBorder="1" applyAlignment="1">
      <alignment horizontal="center" wrapText="1"/>
    </xf>
    <xf numFmtId="0" fontId="60" fillId="0" borderId="35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33" xfId="0" applyFont="1" applyBorder="1" applyAlignment="1">
      <alignment horizontal="center" vertical="center" wrapText="1"/>
    </xf>
    <xf numFmtId="0" fontId="60" fillId="0" borderId="34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top" wrapText="1"/>
    </xf>
    <xf numFmtId="0" fontId="60" fillId="0" borderId="0" xfId="0" applyFont="1" applyAlignment="1">
      <alignment horizontal="center" vertical="top" wrapText="1"/>
    </xf>
    <xf numFmtId="0" fontId="54" fillId="10" borderId="16" xfId="0" applyFont="1" applyFill="1" applyBorder="1" applyAlignment="1" applyProtection="1">
      <alignment vertical="top" wrapText="1"/>
      <protection locked="0"/>
    </xf>
    <xf numFmtId="0" fontId="54" fillId="10" borderId="0" xfId="0" applyFont="1" applyFill="1" applyAlignment="1" applyProtection="1">
      <alignment vertical="top" wrapText="1"/>
      <protection locked="0"/>
    </xf>
    <xf numFmtId="0" fontId="54" fillId="10" borderId="17" xfId="0" applyFont="1" applyFill="1" applyBorder="1" applyAlignment="1" applyProtection="1">
      <alignment vertical="top" wrapText="1"/>
      <protection locked="0"/>
    </xf>
    <xf numFmtId="0" fontId="36" fillId="4" borderId="0" xfId="0" applyFont="1" applyFill="1" applyAlignment="1">
      <alignment horizontal="center" vertical="top"/>
    </xf>
    <xf numFmtId="0" fontId="52" fillId="4" borderId="16" xfId="0" applyFont="1" applyFill="1" applyBorder="1" applyAlignment="1">
      <alignment horizontal="left" vertical="top"/>
    </xf>
    <xf numFmtId="0" fontId="52" fillId="4" borderId="0" xfId="0" applyFont="1" applyFill="1" applyAlignment="1">
      <alignment horizontal="left" vertical="top"/>
    </xf>
    <xf numFmtId="0" fontId="52" fillId="10" borderId="32" xfId="0" applyFont="1" applyFill="1" applyBorder="1" applyAlignment="1" applyProtection="1">
      <alignment horizontal="left"/>
      <protection locked="0"/>
    </xf>
    <xf numFmtId="2" fontId="52" fillId="4" borderId="0" xfId="0" applyNumberFormat="1" applyFont="1" applyFill="1" applyAlignment="1">
      <alignment horizontal="left" vertical="top"/>
    </xf>
    <xf numFmtId="0" fontId="52" fillId="10" borderId="19" xfId="0" applyFont="1" applyFill="1" applyBorder="1" applyAlignment="1" applyProtection="1">
      <alignment horizontal="left"/>
      <protection locked="0"/>
    </xf>
    <xf numFmtId="0" fontId="52" fillId="10" borderId="20" xfId="0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5" borderId="0" xfId="0" applyFont="1" applyFill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45" fillId="8" borderId="9" xfId="0" applyFont="1" applyFill="1" applyBorder="1" applyAlignment="1">
      <alignment horizontal="center" wrapText="1"/>
    </xf>
    <xf numFmtId="0" fontId="45" fillId="8" borderId="2" xfId="0" applyFont="1" applyFill="1" applyBorder="1" applyAlignment="1">
      <alignment horizontal="center" wrapText="1"/>
    </xf>
    <xf numFmtId="0" fontId="45" fillId="8" borderId="4" xfId="0" applyFont="1" applyFill="1" applyBorder="1" applyAlignment="1">
      <alignment horizontal="center" wrapText="1"/>
    </xf>
    <xf numFmtId="0" fontId="47" fillId="4" borderId="1" xfId="0" applyFont="1" applyFill="1" applyBorder="1" applyAlignment="1">
      <alignment horizontal="center" wrapText="1"/>
    </xf>
    <xf numFmtId="0" fontId="47" fillId="4" borderId="8" xfId="0" applyFont="1" applyFill="1" applyBorder="1" applyAlignment="1">
      <alignment horizontal="center" wrapText="1"/>
    </xf>
    <xf numFmtId="0" fontId="49" fillId="4" borderId="1" xfId="0" applyFont="1" applyFill="1" applyBorder="1" applyAlignment="1">
      <alignment horizontal="center"/>
    </xf>
  </cellXfs>
  <cellStyles count="3">
    <cellStyle name="Accent1" xfId="1" builtinId="29"/>
    <cellStyle name="Accent4" xfId="2" builtinId="41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NewRoman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NewRoman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NewRoman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NewRoman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NewRoman"/>
        <family val="2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colors>
    <mruColors>
      <color rgb="FF0000FF"/>
      <color rgb="FFE10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eduqc.sharepoint.com/sites/TM-Commun-CPNC-PRTR/Documents%20partages/Comit&#233;%20paritaire%20de%20placement/Zone_travail_25-26/001_Formulaires_et_Guides/CPP-Formulaire/Revision-reorientation/GUIDE%20FORM%2025-26%20RecyclageRevisionProgrammeReorientationCarrier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773983</xdr:colOff>
      <xdr:row>1</xdr:row>
      <xdr:rowOff>1274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772C1FC-2A59-693E-29D6-FC27296A64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7" t="43521" r="3840" b="50728"/>
        <a:stretch/>
      </xdr:blipFill>
      <xdr:spPr>
        <a:xfrm>
          <a:off x="0" y="0"/>
          <a:ext cx="11915058" cy="1029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619666</xdr:colOff>
      <xdr:row>0</xdr:row>
      <xdr:rowOff>812007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E36EE52-4488-4DB9-BDBD-0622DF6B3CB3}"/>
            </a:ext>
          </a:extLst>
        </xdr:cNvPr>
        <xdr:cNvSpPr txBox="1"/>
      </xdr:nvSpPr>
      <xdr:spPr>
        <a:xfrm>
          <a:off x="0" y="0"/>
          <a:ext cx="6080666" cy="812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CA" sz="4000"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76200" algn="l" rotWithShape="0">
                  <a:prstClr val="black">
                    <a:alpha val="60000"/>
                  </a:prstClr>
                </a:outerShdw>
              </a:effectLst>
              <a:latin typeface="Impact" panose="020B0806030902050204" pitchFamily="34" charset="0"/>
            </a:rPr>
            <a:t>FORMULAIRE 2026-2027</a:t>
          </a:r>
        </a:p>
      </xdr:txBody>
    </xdr:sp>
    <xdr:clientData/>
  </xdr:twoCellAnchor>
  <xdr:twoCellAnchor>
    <xdr:from>
      <xdr:col>0</xdr:col>
      <xdr:colOff>127000</xdr:colOff>
      <xdr:row>0</xdr:row>
      <xdr:rowOff>692150</xdr:rowOff>
    </xdr:from>
    <xdr:to>
      <xdr:col>6</xdr:col>
      <xdr:colOff>903691</xdr:colOff>
      <xdr:row>0</xdr:row>
      <xdr:rowOff>692150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FF42B261-923A-42F4-BD14-B8B040A306B4}"/>
            </a:ext>
          </a:extLst>
        </xdr:cNvPr>
        <xdr:cNvCxnSpPr/>
      </xdr:nvCxnSpPr>
      <xdr:spPr>
        <a:xfrm>
          <a:off x="127000" y="692150"/>
          <a:ext cx="7342591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84364</xdr:colOff>
      <xdr:row>0</xdr:row>
      <xdr:rowOff>684440</xdr:rowOff>
    </xdr:from>
    <xdr:to>
      <xdr:col>12</xdr:col>
      <xdr:colOff>122464</xdr:colOff>
      <xdr:row>0</xdr:row>
      <xdr:rowOff>981076</xdr:rowOff>
    </xdr:to>
    <xdr:sp macro="" textlink="">
      <xdr:nvSpPr>
        <xdr:cNvPr id="14" name="ZoneTexte 7">
          <a:extLst>
            <a:ext uri="{FF2B5EF4-FFF2-40B4-BE49-F238E27FC236}">
              <a16:creationId xmlns:a16="http://schemas.microsoft.com/office/drawing/2014/main" id="{AD58912D-EFF1-4D0E-9095-2686ABC79681}"/>
            </a:ext>
          </a:extLst>
        </xdr:cNvPr>
        <xdr:cNvSpPr txBox="1"/>
      </xdr:nvSpPr>
      <xdr:spPr>
        <a:xfrm>
          <a:off x="84364" y="684440"/>
          <a:ext cx="11163300" cy="296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CA" sz="1800" b="1">
              <a:solidFill>
                <a:schemeClr val="bg1"/>
              </a:solidFill>
              <a:effectLst>
                <a:outerShdw blurRad="50800" dist="50800" algn="l" rotWithShape="0">
                  <a:prstClr val="black">
                    <a:alpha val="74000"/>
                  </a:prstClr>
                </a:outerShdw>
              </a:effectLst>
              <a:latin typeface="Arial Narrow" panose="020B0606020202030204" pitchFamily="34" charset="0"/>
            </a:rPr>
            <a:t>Programme de recyclage lié à la révision d'un programme ou à une réorientation de carrière</a:t>
          </a:r>
        </a:p>
      </xdr:txBody>
    </xdr:sp>
    <xdr:clientData/>
  </xdr:twoCellAnchor>
  <xdr:twoCellAnchor editAs="oneCell">
    <xdr:from>
      <xdr:col>9</xdr:col>
      <xdr:colOff>473685</xdr:colOff>
      <xdr:row>0</xdr:row>
      <xdr:rowOff>0</xdr:rowOff>
    </xdr:from>
    <xdr:to>
      <xdr:col>13</xdr:col>
      <xdr:colOff>16403</xdr:colOff>
      <xdr:row>0</xdr:row>
      <xdr:rowOff>646232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0AB7FF3-AFF2-E54D-1363-0EB956A71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4468" y="0"/>
          <a:ext cx="2768519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7</xdr:row>
      <xdr:rowOff>38100</xdr:rowOff>
    </xdr:from>
    <xdr:to>
      <xdr:col>6</xdr:col>
      <xdr:colOff>183045</xdr:colOff>
      <xdr:row>14</xdr:row>
      <xdr:rowOff>263088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53C69-A9FE-9986-48EE-748B947D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9650" y="2171700"/>
          <a:ext cx="1078395" cy="1482288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everine_pugens_mes_gouv_qc_ca/Documents/Bureau/2021-2022/Formulaire%20et%20guide%202021-2022/VA%20Formulaires/__Formulaire_2020-2021_ProtegeAvec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FORMULAIRE"/>
      <sheetName val="Données"/>
      <sheetName val="Feuil3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FF7B5A-5EE1-4AE1-97DC-C66D9BDC877E}" name="Tableau1" displayName="Tableau1" ref="I1:I4" totalsRowShown="0" headerRowDxfId="5" dataDxfId="4">
  <autoFilter ref="I1:I4" xr:uid="{5EFF7B5A-5EE1-4AE1-97DC-C66D9BDC877E}"/>
  <tableColumns count="1">
    <tableColumn id="1" xr3:uid="{8029AB59-0AF4-463F-A25B-D1436237EF78}" name="Colonne1" dataDxfId="3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CBD156-7F0B-416A-B469-769CF92EC00E}" name="Cégep" displayName="Cégep" ref="A1:B8" totalsRowShown="0" headerRowDxfId="2">
  <autoFilter ref="A1:B8" xr:uid="{BBCBD156-7F0B-416A-B469-769CF92EC00E}"/>
  <tableColumns count="2">
    <tableColumn id="1" xr3:uid="{5D40404E-31B8-4EFA-87DD-462539EBD3FE}" name="Colonne1" dataDxfId="1"/>
    <tableColumn id="2" xr3:uid="{4C0BCC25-BB2F-47E5-94C5-935989DB769C}" name="Colonne2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M68"/>
  <sheetViews>
    <sheetView tabSelected="1" showRuler="0" view="pageBreakPreview" zoomScaleNormal="145" zoomScaleSheetLayoutView="100" zoomScalePageLayoutView="70" workbookViewId="0">
      <selection activeCell="B6" sqref="B6:C6"/>
    </sheetView>
  </sheetViews>
  <sheetFormatPr baseColWidth="10" defaultColWidth="11.53515625" defaultRowHeight="11.5"/>
  <cols>
    <col min="1" max="1" width="20" style="33" customWidth="1"/>
    <col min="2" max="2" width="11.53515625" style="33" customWidth="1"/>
    <col min="3" max="3" width="12" style="33" customWidth="1"/>
    <col min="4" max="4" width="7" style="33" customWidth="1"/>
    <col min="5" max="5" width="9.84375" style="33" customWidth="1"/>
    <col min="6" max="6" width="16.07421875" style="33" customWidth="1"/>
    <col min="7" max="7" width="4.765625" style="33" customWidth="1"/>
    <col min="8" max="8" width="13.69140625" style="33" customWidth="1"/>
    <col min="9" max="9" width="12.3046875" style="33" customWidth="1"/>
    <col min="10" max="10" width="11.69140625" style="33" customWidth="1"/>
    <col min="11" max="11" width="8.84375" style="33" customWidth="1"/>
    <col min="12" max="12" width="7.3046875" style="33" customWidth="1"/>
    <col min="13" max="13" width="10.07421875" style="33" customWidth="1"/>
    <col min="14" max="16384" width="11.53515625" style="33"/>
  </cols>
  <sheetData>
    <row r="1" spans="1:13" ht="81" customHeight="1" thickTop="1" thickBot="1">
      <c r="A1" s="175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</row>
    <row r="2" spans="1:13" ht="19" customHeight="1" thickTop="1">
      <c r="A2" s="181" t="s">
        <v>471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1:13" ht="6.65" customHeight="1">
      <c r="A3" s="48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49"/>
    </row>
    <row r="4" spans="1:13" ht="17.5" customHeight="1">
      <c r="A4" s="162" t="s">
        <v>0</v>
      </c>
      <c r="B4" s="163"/>
      <c r="C4" s="163"/>
      <c r="D4" s="163"/>
      <c r="E4" s="163"/>
      <c r="F4" s="163"/>
      <c r="G4" s="86"/>
      <c r="H4" s="86"/>
      <c r="I4" s="86"/>
      <c r="J4" s="86"/>
      <c r="K4" s="86"/>
      <c r="L4" s="86"/>
      <c r="M4" s="50"/>
    </row>
    <row r="5" spans="1:13" ht="14.15" customHeight="1">
      <c r="A5" s="35"/>
      <c r="M5" s="36"/>
    </row>
    <row r="6" spans="1:13" ht="21.65" customHeight="1">
      <c r="A6" s="66" t="s">
        <v>1</v>
      </c>
      <c r="B6" s="184" t="s">
        <v>158</v>
      </c>
      <c r="C6" s="184"/>
      <c r="D6" s="188" t="s">
        <v>3</v>
      </c>
      <c r="E6" s="188"/>
      <c r="F6" s="186" t="str">
        <f>VLOOKUP(B6,Cégep[],2,FALSE)</f>
        <v xml:space="preserve"> </v>
      </c>
      <c r="G6" s="186"/>
      <c r="H6" s="186"/>
      <c r="I6" s="87" t="s">
        <v>4</v>
      </c>
      <c r="J6" s="187" t="s">
        <v>150</v>
      </c>
      <c r="K6" s="187"/>
      <c r="L6" s="187"/>
      <c r="M6" s="36"/>
    </row>
    <row r="7" spans="1:13" ht="7.5" customHeight="1">
      <c r="A7" s="35"/>
      <c r="J7" s="178"/>
      <c r="K7" s="178"/>
      <c r="L7" s="178"/>
      <c r="M7" s="36"/>
    </row>
    <row r="8" spans="1:13" ht="20.5" customHeight="1">
      <c r="A8" s="66" t="s">
        <v>6</v>
      </c>
      <c r="B8" s="165"/>
      <c r="C8" s="165"/>
      <c r="D8" s="165"/>
      <c r="E8" s="87" t="s">
        <v>7</v>
      </c>
      <c r="F8" s="165"/>
      <c r="G8" s="165"/>
      <c r="H8" s="165"/>
      <c r="I8" s="165"/>
      <c r="J8" s="87" t="s">
        <v>478</v>
      </c>
      <c r="K8" s="179"/>
      <c r="L8" s="179"/>
      <c r="M8" s="36"/>
    </row>
    <row r="9" spans="1:13" ht="16.5" customHeight="1">
      <c r="A9" s="35"/>
      <c r="K9" s="88" t="str">
        <f>IF(AND(K8="Non permanent",J6="Programme révisé ou réorientation de carrière"),"VOUS N'ÊTES PAS ADMISSIBLE À UNE DEMANDE DE RECYCLAGES POUR LE PROGRAMME TECHNIQUE","  ")</f>
        <v xml:space="preserve">  </v>
      </c>
      <c r="M9" s="36"/>
    </row>
    <row r="10" spans="1:13" ht="13.5" customHeight="1">
      <c r="A10" s="66" t="s">
        <v>8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36"/>
    </row>
    <row r="11" spans="1:13" ht="8.25" customHeight="1">
      <c r="A11" s="35"/>
      <c r="M11" s="36"/>
    </row>
    <row r="12" spans="1:13" ht="16.5" customHeight="1">
      <c r="A12" s="131" t="s">
        <v>9</v>
      </c>
      <c r="B12" s="89" t="s">
        <v>10</v>
      </c>
      <c r="C12" s="180"/>
      <c r="D12" s="180"/>
      <c r="E12" s="89" t="s">
        <v>11</v>
      </c>
      <c r="F12" s="185"/>
      <c r="G12" s="185"/>
      <c r="H12" s="185"/>
      <c r="I12" s="87" t="s">
        <v>12</v>
      </c>
      <c r="J12" s="190"/>
      <c r="K12" s="190"/>
      <c r="L12" s="190"/>
      <c r="M12" s="36"/>
    </row>
    <row r="13" spans="1:13">
      <c r="A13" s="35"/>
      <c r="M13" s="36"/>
    </row>
    <row r="14" spans="1:13" ht="37" customHeight="1">
      <c r="A14" s="153" t="s">
        <v>472</v>
      </c>
      <c r="B14" s="154"/>
      <c r="C14" s="90"/>
      <c r="E14" s="174" t="s">
        <v>463</v>
      </c>
      <c r="F14" s="174"/>
      <c r="G14" s="191"/>
      <c r="H14" s="191"/>
      <c r="I14" s="174" t="s">
        <v>464</v>
      </c>
      <c r="J14" s="174"/>
      <c r="K14" s="174"/>
      <c r="L14" s="174"/>
      <c r="M14" s="91"/>
    </row>
    <row r="15" spans="1:13" ht="10.5" customHeight="1">
      <c r="A15" s="37"/>
      <c r="B15" s="92"/>
      <c r="E15" s="92"/>
      <c r="F15" s="92"/>
      <c r="G15" s="93"/>
      <c r="H15" s="93"/>
      <c r="J15" s="94"/>
      <c r="K15" s="94"/>
      <c r="L15" s="95"/>
      <c r="M15" s="36"/>
    </row>
    <row r="16" spans="1:13" ht="24.75" customHeight="1">
      <c r="A16" s="67" t="s">
        <v>477</v>
      </c>
      <c r="B16" s="78"/>
      <c r="C16" s="170" t="s">
        <v>157</v>
      </c>
      <c r="D16" s="170"/>
      <c r="E16" s="170"/>
      <c r="F16" s="174" t="s">
        <v>14</v>
      </c>
      <c r="G16" s="174"/>
      <c r="H16" s="174"/>
      <c r="I16" s="174"/>
      <c r="J16" s="170" t="s">
        <v>157</v>
      </c>
      <c r="K16" s="170"/>
      <c r="L16" s="170"/>
      <c r="M16" s="36"/>
    </row>
    <row r="17" spans="1:13" ht="10.5" customHeight="1">
      <c r="A17" s="35"/>
      <c r="M17" s="36"/>
    </row>
    <row r="18" spans="1:13" ht="17.5" customHeight="1">
      <c r="A18" s="162" t="s">
        <v>16</v>
      </c>
      <c r="B18" s="163"/>
      <c r="C18" s="163"/>
      <c r="D18" s="163"/>
      <c r="E18" s="163"/>
      <c r="F18" s="163"/>
      <c r="G18" s="86"/>
      <c r="H18" s="86"/>
      <c r="I18" s="86"/>
      <c r="J18" s="86"/>
      <c r="K18" s="86"/>
      <c r="L18" s="86"/>
      <c r="M18" s="50"/>
    </row>
    <row r="19" spans="1:13" ht="12.65" customHeight="1">
      <c r="A19" s="35"/>
      <c r="M19" s="36"/>
    </row>
    <row r="20" spans="1:13" ht="15.65" customHeight="1">
      <c r="A20" s="153" t="s">
        <v>465</v>
      </c>
      <c r="B20" s="154"/>
      <c r="C20" s="154"/>
      <c r="D20" s="154"/>
      <c r="E20" s="83"/>
      <c r="G20" s="33" t="str">
        <f>IFERROR("","VOUS DEVEZ REMPLIR LA CELLULE PRÉCÉDENTE")</f>
        <v/>
      </c>
      <c r="M20" s="36"/>
    </row>
    <row r="21" spans="1:13" ht="12.65" customHeight="1">
      <c r="A21" s="38"/>
      <c r="B21" s="96"/>
      <c r="C21" s="96"/>
      <c r="M21" s="36"/>
    </row>
    <row r="22" spans="1:13" ht="16.5" customHeight="1">
      <c r="A22" s="66" t="s">
        <v>17</v>
      </c>
      <c r="B22" s="97"/>
      <c r="D22" s="93"/>
      <c r="F22" s="87" t="s">
        <v>18</v>
      </c>
      <c r="J22" s="93"/>
      <c r="M22" s="36"/>
    </row>
    <row r="23" spans="1:13" ht="12.75" customHeight="1">
      <c r="A23" s="68" t="s">
        <v>19</v>
      </c>
      <c r="B23" s="152"/>
      <c r="C23" s="152"/>
      <c r="D23" s="152"/>
      <c r="E23" s="152"/>
      <c r="F23" s="132" t="s">
        <v>20</v>
      </c>
      <c r="G23" s="152"/>
      <c r="H23" s="152"/>
      <c r="I23" s="152"/>
      <c r="J23" s="152"/>
      <c r="K23" s="152"/>
      <c r="M23" s="36"/>
    </row>
    <row r="24" spans="1:13" ht="18" customHeight="1">
      <c r="A24" s="68" t="s">
        <v>21</v>
      </c>
      <c r="B24" s="84"/>
      <c r="C24" s="34"/>
      <c r="F24" s="98" t="s">
        <v>21</v>
      </c>
      <c r="G24" s="173"/>
      <c r="H24" s="173"/>
      <c r="M24" s="36"/>
    </row>
    <row r="25" spans="1:13" ht="17.149999999999999" customHeight="1">
      <c r="A25" s="35"/>
      <c r="M25" s="36"/>
    </row>
    <row r="26" spans="1:13" ht="18.649999999999999" customHeight="1">
      <c r="A26" s="158" t="s">
        <v>22</v>
      </c>
      <c r="B26" s="159"/>
      <c r="C26" s="159"/>
      <c r="D26" s="159"/>
      <c r="E26" s="159"/>
      <c r="F26" s="159"/>
      <c r="G26" s="46"/>
      <c r="H26" s="46"/>
      <c r="I26" s="46"/>
      <c r="J26" s="46"/>
      <c r="K26" s="46"/>
      <c r="L26" s="46"/>
      <c r="M26" s="47"/>
    </row>
    <row r="27" spans="1:13" ht="12" customHeight="1">
      <c r="A27" s="39"/>
      <c r="M27" s="36"/>
    </row>
    <row r="28" spans="1:13" ht="18.649999999999999" customHeight="1">
      <c r="A28" s="153" t="s">
        <v>23</v>
      </c>
      <c r="B28" s="154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36"/>
    </row>
    <row r="29" spans="1:13" ht="18.649999999999999" customHeight="1">
      <c r="A29" s="153" t="s">
        <v>473</v>
      </c>
      <c r="B29" s="154"/>
      <c r="C29" s="160"/>
      <c r="D29" s="161"/>
      <c r="E29" s="161"/>
      <c r="F29" s="99"/>
      <c r="G29" s="99"/>
      <c r="H29" s="99"/>
      <c r="I29" s="99"/>
      <c r="J29" s="99"/>
      <c r="K29" s="99"/>
      <c r="L29" s="99"/>
      <c r="M29" s="76"/>
    </row>
    <row r="30" spans="1:13" ht="20.5" customHeight="1">
      <c r="A30" s="40"/>
      <c r="B30" s="100"/>
      <c r="C30"/>
      <c r="D30" s="171"/>
      <c r="E30" s="171"/>
      <c r="F30" s="171"/>
      <c r="G30" s="171"/>
      <c r="H30" s="171"/>
      <c r="I30" s="171"/>
      <c r="J30" s="171"/>
      <c r="K30" s="171"/>
      <c r="L30" s="171"/>
      <c r="M30" s="172"/>
    </row>
    <row r="31" spans="1:13" ht="24.75" customHeight="1">
      <c r="A31" s="156" t="s">
        <v>24</v>
      </c>
      <c r="B31" s="157"/>
      <c r="C31" s="140"/>
      <c r="D31" s="141"/>
      <c r="E31" s="141"/>
      <c r="F31" s="141"/>
      <c r="G31" s="141"/>
      <c r="H31" s="141"/>
      <c r="I31" s="141"/>
      <c r="J31" s="141"/>
      <c r="K31" s="142"/>
      <c r="L31" s="101"/>
      <c r="M31" s="36"/>
    </row>
    <row r="32" spans="1:13" ht="13.5" customHeight="1">
      <c r="A32" s="12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70"/>
    </row>
    <row r="33" spans="1:13" ht="13.5" customHeight="1">
      <c r="A33" s="77" t="s">
        <v>25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ht="11.15" customHeight="1">
      <c r="A34" s="5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52"/>
    </row>
    <row r="35" spans="1:13" ht="17.25" customHeight="1">
      <c r="A35" s="143" t="s">
        <v>469</v>
      </c>
      <c r="B35" s="87" t="s">
        <v>27</v>
      </c>
      <c r="C35" s="144"/>
      <c r="D35" s="144"/>
      <c r="E35" s="144"/>
      <c r="F35" s="144"/>
      <c r="G35" s="102"/>
      <c r="H35" s="151" t="s">
        <v>470</v>
      </c>
      <c r="I35" s="87" t="s">
        <v>476</v>
      </c>
      <c r="J35" s="144"/>
      <c r="K35" s="144"/>
      <c r="L35" s="144"/>
      <c r="M35" s="145"/>
    </row>
    <row r="36" spans="1:13" ht="12.75" customHeight="1">
      <c r="A36" s="143"/>
      <c r="B36" s="102"/>
      <c r="C36" s="65" t="s">
        <v>28</v>
      </c>
      <c r="D36" s="103">
        <v>0</v>
      </c>
      <c r="E36" s="87" t="s">
        <v>29</v>
      </c>
      <c r="F36" s="64">
        <f>D36*$A$47</f>
        <v>0</v>
      </c>
      <c r="G36" s="102"/>
      <c r="H36" s="151"/>
      <c r="I36" s="102"/>
      <c r="J36" s="65" t="s">
        <v>28</v>
      </c>
      <c r="K36" s="104">
        <v>0</v>
      </c>
      <c r="L36" s="87" t="s">
        <v>29</v>
      </c>
      <c r="M36" s="105">
        <f>$K$36*$A$47</f>
        <v>0</v>
      </c>
    </row>
    <row r="37" spans="1:13" ht="15.75" customHeight="1">
      <c r="A37" s="51"/>
      <c r="B37" s="102"/>
      <c r="C37" s="102"/>
      <c r="D37" s="102"/>
      <c r="E37" s="102"/>
      <c r="F37" s="102"/>
      <c r="G37" s="102"/>
      <c r="H37" s="102"/>
      <c r="I37" s="102"/>
      <c r="J37" s="102"/>
      <c r="K37" s="102" t="s">
        <v>484</v>
      </c>
      <c r="L37" s="102"/>
      <c r="M37" s="52"/>
    </row>
    <row r="38" spans="1:13" ht="17.25" customHeight="1">
      <c r="A38" s="143" t="s">
        <v>469</v>
      </c>
      <c r="B38" s="87" t="s">
        <v>31</v>
      </c>
      <c r="C38" s="146"/>
      <c r="D38" s="146"/>
      <c r="E38" s="146"/>
      <c r="F38" s="146"/>
      <c r="H38" s="151" t="s">
        <v>470</v>
      </c>
      <c r="I38" s="87" t="s">
        <v>32</v>
      </c>
      <c r="J38" s="146"/>
      <c r="K38" s="146"/>
      <c r="L38" s="146"/>
      <c r="M38" s="147"/>
    </row>
    <row r="39" spans="1:13" ht="12.75" customHeight="1">
      <c r="A39" s="143"/>
      <c r="C39" s="65" t="s">
        <v>28</v>
      </c>
      <c r="D39" s="103">
        <v>0</v>
      </c>
      <c r="E39" s="87" t="s">
        <v>29</v>
      </c>
      <c r="F39" s="64">
        <f>D39*$A$47</f>
        <v>0</v>
      </c>
      <c r="H39" s="151"/>
      <c r="J39" s="65" t="s">
        <v>28</v>
      </c>
      <c r="K39" s="104">
        <v>0</v>
      </c>
      <c r="L39" s="87" t="s">
        <v>29</v>
      </c>
      <c r="M39" s="105">
        <f>$K$39*$A$47</f>
        <v>0</v>
      </c>
    </row>
    <row r="40" spans="1:13" ht="16" customHeight="1">
      <c r="A40" s="35"/>
      <c r="C40" s="106"/>
      <c r="D40" s="106"/>
      <c r="E40" s="106"/>
      <c r="F40" s="106"/>
      <c r="J40" s="107"/>
      <c r="K40" s="108"/>
      <c r="L40" s="87"/>
      <c r="M40" s="36"/>
    </row>
    <row r="41" spans="1:13" ht="17.25" customHeight="1">
      <c r="A41" s="143" t="s">
        <v>469</v>
      </c>
      <c r="B41" s="87" t="s">
        <v>474</v>
      </c>
      <c r="C41" s="148"/>
      <c r="D41" s="148"/>
      <c r="E41" s="148"/>
      <c r="F41" s="148"/>
      <c r="H41" s="151" t="s">
        <v>470</v>
      </c>
      <c r="I41" s="87" t="s">
        <v>466</v>
      </c>
      <c r="J41" s="146"/>
      <c r="K41" s="146"/>
      <c r="L41" s="146"/>
      <c r="M41" s="147"/>
    </row>
    <row r="42" spans="1:13" ht="13.5" customHeight="1">
      <c r="A42" s="143"/>
      <c r="C42" s="65" t="s">
        <v>28</v>
      </c>
      <c r="D42" s="103">
        <v>0</v>
      </c>
      <c r="E42" s="87" t="s">
        <v>29</v>
      </c>
      <c r="F42" s="64">
        <f>D42*$A$47</f>
        <v>0</v>
      </c>
      <c r="H42" s="151"/>
      <c r="J42" s="109" t="s">
        <v>28</v>
      </c>
      <c r="K42" s="104">
        <v>0</v>
      </c>
      <c r="L42" s="87" t="s">
        <v>29</v>
      </c>
      <c r="M42" s="110">
        <f>$K$42*$A$47</f>
        <v>0</v>
      </c>
    </row>
    <row r="43" spans="1:13" ht="16" customHeight="1">
      <c r="A43" s="35"/>
      <c r="C43" s="106"/>
      <c r="D43" s="111"/>
      <c r="E43" s="106"/>
      <c r="F43" s="106"/>
      <c r="I43"/>
      <c r="J43" s="78"/>
      <c r="K43" s="78"/>
      <c r="L43" s="78"/>
      <c r="M43" s="79"/>
    </row>
    <row r="44" spans="1:13" ht="16.5" customHeight="1">
      <c r="A44" s="143" t="s">
        <v>469</v>
      </c>
      <c r="B44" s="87" t="s">
        <v>475</v>
      </c>
      <c r="C44" s="148"/>
      <c r="D44" s="148"/>
      <c r="E44" s="148"/>
      <c r="F44" s="148"/>
      <c r="H44" s="151" t="s">
        <v>470</v>
      </c>
      <c r="I44" s="87" t="s">
        <v>467</v>
      </c>
      <c r="J44" s="148"/>
      <c r="K44" s="149"/>
      <c r="L44" s="149"/>
      <c r="M44" s="150"/>
    </row>
    <row r="45" spans="1:13" ht="12.75" customHeight="1">
      <c r="A45" s="143"/>
      <c r="C45" s="65" t="s">
        <v>28</v>
      </c>
      <c r="D45" s="103">
        <v>0</v>
      </c>
      <c r="E45" s="87" t="s">
        <v>29</v>
      </c>
      <c r="F45" s="64">
        <f>D45*$A$47</f>
        <v>0</v>
      </c>
      <c r="H45" s="151"/>
      <c r="J45" s="109" t="s">
        <v>28</v>
      </c>
      <c r="K45" s="104">
        <v>0</v>
      </c>
      <c r="L45" s="87" t="s">
        <v>29</v>
      </c>
      <c r="M45" s="105">
        <f>$K$45*$A$47</f>
        <v>0</v>
      </c>
    </row>
    <row r="46" spans="1:13" ht="18.649999999999999" customHeight="1">
      <c r="A46" s="112" t="s">
        <v>33</v>
      </c>
      <c r="C46" s="113"/>
      <c r="D46" s="113"/>
      <c r="F46" s="114"/>
      <c r="G46" s="115"/>
      <c r="H46" s="115"/>
      <c r="I46" s="106"/>
      <c r="J46" s="116"/>
      <c r="K46" s="117"/>
      <c r="M46" s="36"/>
    </row>
    <row r="47" spans="1:13" ht="19" customHeight="1">
      <c r="A47" s="81">
        <f>0.1/45</f>
        <v>2.2222222222222222E-3</v>
      </c>
      <c r="B47" s="113"/>
      <c r="C47" s="87" t="s">
        <v>479</v>
      </c>
      <c r="D47" s="63">
        <f>SUM(D36,D39,D42,D45)</f>
        <v>0</v>
      </c>
      <c r="E47" s="87" t="s">
        <v>34</v>
      </c>
      <c r="F47" s="63">
        <f>SUM(F36,F39,F42,F45)</f>
        <v>0</v>
      </c>
      <c r="J47" s="87" t="s">
        <v>479</v>
      </c>
      <c r="K47" s="63">
        <f>SUM(K36,K39,K42,K45)</f>
        <v>0</v>
      </c>
      <c r="L47" s="87" t="s">
        <v>34</v>
      </c>
      <c r="M47" s="118">
        <f>SUM(M36,M39,M42,M45)</f>
        <v>0</v>
      </c>
    </row>
    <row r="48" spans="1:13" ht="19" customHeight="1">
      <c r="A48" s="53"/>
      <c r="B48" s="113"/>
      <c r="C48" s="87"/>
      <c r="D48" s="113"/>
      <c r="E48" s="119"/>
      <c r="F48" s="119"/>
      <c r="J48" s="119"/>
      <c r="K48" s="119"/>
      <c r="L48" s="120"/>
      <c r="M48" s="36"/>
    </row>
    <row r="49" spans="1:13" ht="20.149999999999999" customHeight="1">
      <c r="A49" s="53"/>
      <c r="B49" s="113"/>
      <c r="C49" s="113"/>
      <c r="D49" s="113"/>
      <c r="E49" s="119"/>
      <c r="F49" s="119"/>
      <c r="I49" s="119"/>
      <c r="J49" s="138" t="s">
        <v>480</v>
      </c>
      <c r="K49" s="138"/>
      <c r="L49" s="139"/>
      <c r="M49" s="118">
        <f>SUM(F47,M47)</f>
        <v>0</v>
      </c>
    </row>
    <row r="50" spans="1:13" ht="19" customHeight="1">
      <c r="A50" s="135" t="s">
        <v>35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7"/>
    </row>
    <row r="51" spans="1:13" ht="19" customHeight="1">
      <c r="A51" s="129" t="s">
        <v>36</v>
      </c>
      <c r="B51" s="80"/>
      <c r="C51" s="80"/>
      <c r="D51" s="80"/>
      <c r="E51" s="80"/>
      <c r="F51" s="80"/>
      <c r="G51" s="86"/>
      <c r="H51" s="86"/>
      <c r="I51" s="86"/>
      <c r="J51" s="86"/>
      <c r="K51" s="86"/>
      <c r="L51" s="86"/>
      <c r="M51" s="50"/>
    </row>
    <row r="52" spans="1:13" ht="25.5" customHeight="1">
      <c r="A52" s="130"/>
      <c r="B52" s="168" t="s">
        <v>481</v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9"/>
    </row>
    <row r="53" spans="1:13" ht="19" customHeight="1">
      <c r="A53" s="162" t="s">
        <v>37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</row>
    <row r="54" spans="1:13" ht="12" customHeight="1">
      <c r="A54" s="202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4"/>
    </row>
    <row r="55" spans="1:13" ht="16.5" customHeight="1">
      <c r="A55" s="202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4"/>
    </row>
    <row r="56" spans="1:13" ht="9.65" customHeight="1">
      <c r="A56" s="82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42"/>
    </row>
    <row r="57" spans="1:13" ht="17.149999999999999" customHeight="1">
      <c r="A57" s="162" t="s">
        <v>38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</row>
    <row r="58" spans="1:13" ht="3" customHeight="1">
      <c r="A58" s="44"/>
      <c r="B58" s="122"/>
      <c r="C58" s="122"/>
      <c r="D58" s="122"/>
      <c r="E58" s="122"/>
      <c r="F58" s="123"/>
      <c r="G58" s="122"/>
      <c r="H58" s="122"/>
      <c r="I58" s="122"/>
      <c r="J58" s="122"/>
      <c r="K58" s="122"/>
      <c r="L58" s="122"/>
      <c r="M58" s="41"/>
    </row>
    <row r="59" spans="1:13" ht="4.5" customHeight="1">
      <c r="A59" s="45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41"/>
    </row>
    <row r="60" spans="1:13" ht="41.25" customHeight="1" thickBot="1">
      <c r="A60" s="166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41"/>
    </row>
    <row r="61" spans="1:13" ht="18.649999999999999" customHeight="1" thickTop="1">
      <c r="A61" s="206" t="s">
        <v>482</v>
      </c>
      <c r="B61" s="207"/>
      <c r="C61" s="207"/>
      <c r="D61" s="207"/>
      <c r="E61" s="207"/>
      <c r="F61" s="207"/>
      <c r="G61" s="207"/>
      <c r="H61" s="125"/>
      <c r="I61" s="124"/>
      <c r="J61" s="205"/>
      <c r="K61" s="205"/>
      <c r="L61" s="205"/>
      <c r="M61" s="41"/>
    </row>
    <row r="62" spans="1:13" ht="33.65" customHeight="1" thickBot="1">
      <c r="A62" s="210"/>
      <c r="B62" s="211"/>
      <c r="C62" s="211"/>
      <c r="D62" s="211"/>
      <c r="E62" s="211"/>
      <c r="F62" s="211"/>
      <c r="G62" s="211"/>
      <c r="H62" s="211"/>
      <c r="I62" s="124"/>
      <c r="J62" s="208"/>
      <c r="K62" s="208"/>
      <c r="L62" s="208"/>
      <c r="M62" s="41"/>
    </row>
    <row r="63" spans="1:13" ht="15" customHeight="1" thickTop="1">
      <c r="A63" s="206" t="s">
        <v>483</v>
      </c>
      <c r="B63" s="207"/>
      <c r="C63" s="207"/>
      <c r="D63" s="207"/>
      <c r="E63" s="207"/>
      <c r="F63" s="207"/>
      <c r="G63" s="207"/>
      <c r="H63" s="125"/>
      <c r="I63" s="126"/>
      <c r="J63" s="209" t="s">
        <v>39</v>
      </c>
      <c r="K63" s="209"/>
      <c r="L63" s="209"/>
      <c r="M63" s="41"/>
    </row>
    <row r="64" spans="1:13" ht="6.75" customHeight="1">
      <c r="A64" s="200"/>
      <c r="B64" s="201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42"/>
    </row>
    <row r="65" spans="1:13" ht="16.5" customHeight="1">
      <c r="A65" s="43"/>
      <c r="B65" s="127"/>
      <c r="C65" s="127"/>
      <c r="D65" s="127"/>
      <c r="E65" s="127"/>
      <c r="F65" s="127"/>
      <c r="G65" s="127"/>
      <c r="H65" s="127"/>
      <c r="I65" s="133"/>
      <c r="J65" s="192" t="s">
        <v>485</v>
      </c>
      <c r="K65" s="192"/>
      <c r="L65" s="192"/>
      <c r="M65" s="193"/>
    </row>
    <row r="66" spans="1:13" ht="11.25" customHeight="1">
      <c r="A66" s="196" t="s">
        <v>486</v>
      </c>
      <c r="B66" s="197"/>
      <c r="C66" s="197"/>
      <c r="D66" s="197"/>
      <c r="E66" s="197"/>
      <c r="F66" s="197"/>
      <c r="G66" s="197"/>
      <c r="H66" s="197"/>
      <c r="I66" s="197"/>
      <c r="J66" s="192"/>
      <c r="K66" s="192"/>
      <c r="L66" s="192"/>
      <c r="M66" s="193"/>
    </row>
    <row r="67" spans="1:13" ht="10.5" customHeight="1" thickBot="1">
      <c r="A67" s="198"/>
      <c r="B67" s="199"/>
      <c r="C67" s="199"/>
      <c r="D67" s="199"/>
      <c r="E67" s="199"/>
      <c r="F67" s="199"/>
      <c r="G67" s="199"/>
      <c r="H67" s="199"/>
      <c r="I67" s="199"/>
      <c r="J67" s="194"/>
      <c r="K67" s="194"/>
      <c r="L67" s="194"/>
      <c r="M67" s="195"/>
    </row>
    <row r="68" spans="1:13" ht="12" thickTop="1"/>
  </sheetData>
  <sheetProtection algorithmName="SHA-512" hashValue="uJNkZyikEzBn4vA/ath/SctfbZN+gRYvJNtV07feAUFaEZwnOOwj18C1I2/ss5HqqGNXCsrfEjFBQyO8I0h7qA==" saltValue="e2acwO7Rd+oXMvlyR5j5JQ==" spinCount="100000" sheet="1" selectLockedCells="1"/>
  <dataConsolidate/>
  <mergeCells count="67">
    <mergeCell ref="I14:L14"/>
    <mergeCell ref="G14:H14"/>
    <mergeCell ref="J65:M67"/>
    <mergeCell ref="A66:I67"/>
    <mergeCell ref="A64:B64"/>
    <mergeCell ref="A18:F18"/>
    <mergeCell ref="E14:F14"/>
    <mergeCell ref="A54:M55"/>
    <mergeCell ref="J61:L61"/>
    <mergeCell ref="A61:G61"/>
    <mergeCell ref="A63:G63"/>
    <mergeCell ref="J62:L62"/>
    <mergeCell ref="J63:L63"/>
    <mergeCell ref="A62:H62"/>
    <mergeCell ref="A1:M1"/>
    <mergeCell ref="J7:L7"/>
    <mergeCell ref="K8:L8"/>
    <mergeCell ref="C12:D12"/>
    <mergeCell ref="A2:M2"/>
    <mergeCell ref="A4:F4"/>
    <mergeCell ref="B6:C6"/>
    <mergeCell ref="F12:H12"/>
    <mergeCell ref="F6:H6"/>
    <mergeCell ref="J6:L6"/>
    <mergeCell ref="D6:E6"/>
    <mergeCell ref="B10:L10"/>
    <mergeCell ref="J12:L12"/>
    <mergeCell ref="A57:M57"/>
    <mergeCell ref="A20:D20"/>
    <mergeCell ref="G23:K23"/>
    <mergeCell ref="B8:D8"/>
    <mergeCell ref="A60:L60"/>
    <mergeCell ref="B52:M52"/>
    <mergeCell ref="A53:M53"/>
    <mergeCell ref="A14:B14"/>
    <mergeCell ref="F8:I8"/>
    <mergeCell ref="J16:L16"/>
    <mergeCell ref="D30:M30"/>
    <mergeCell ref="G24:H24"/>
    <mergeCell ref="C16:E16"/>
    <mergeCell ref="F16:I16"/>
    <mergeCell ref="A41:A42"/>
    <mergeCell ref="A44:A45"/>
    <mergeCell ref="B23:E23"/>
    <mergeCell ref="H38:H39"/>
    <mergeCell ref="H41:H42"/>
    <mergeCell ref="A35:A36"/>
    <mergeCell ref="H35:H36"/>
    <mergeCell ref="C35:F35"/>
    <mergeCell ref="C38:F38"/>
    <mergeCell ref="A28:B28"/>
    <mergeCell ref="C28:L28"/>
    <mergeCell ref="A31:B31"/>
    <mergeCell ref="A26:F26"/>
    <mergeCell ref="A29:B29"/>
    <mergeCell ref="C29:E29"/>
    <mergeCell ref="A50:M50"/>
    <mergeCell ref="J49:L49"/>
    <mergeCell ref="C31:K31"/>
    <mergeCell ref="A38:A39"/>
    <mergeCell ref="J35:M35"/>
    <mergeCell ref="J38:M38"/>
    <mergeCell ref="C44:F44"/>
    <mergeCell ref="J41:M41"/>
    <mergeCell ref="J44:M44"/>
    <mergeCell ref="C41:F41"/>
    <mergeCell ref="H44:H45"/>
  </mergeCells>
  <dataValidations xWindow="133" yWindow="640" count="8">
    <dataValidation type="whole" allowBlank="1" showInputMessage="1" showErrorMessage="1" error="Données non valides_x000a__x000a_" prompt="Il s’agit de l’échelon au terme de l’année d’engagement 2025-2026. " sqref="M14" xr:uid="{00000000-0002-0000-0100-000009000000}">
      <formula1>0</formula1>
      <formula2>18</formula2>
    </dataValidation>
    <dataValidation type="whole" allowBlank="1" showInputMessage="1" error="Vous devez avoir 14 années de scolarité minimum." prompt="Inscrire le nombre d’années de scolarité au dernier jour de l’année d’engagement 2025-2026._x000a_" sqref="E20" xr:uid="{00000000-0002-0000-0100-00000C000000}">
      <formula1>14</formula1>
      <formula2>30</formula2>
    </dataValidation>
    <dataValidation type="decimal" allowBlank="1" showInputMessage="1" showErrorMessage="1" error="Cette cellule ne peut recevoir du texte._x000a_" prompt="Il s’agit de la liste d’ancienneté publiée à l’automne 2025. " sqref="C14" xr:uid="{00000000-0002-0000-0100-000015000000}">
      <formula1>0</formula1>
      <formula2>50</formula2>
    </dataValidation>
    <dataValidation allowBlank="1" showInputMessage="1" showErrorMessage="1" prompt="La description du projet doit comprendre les objectifs poursuivis, le lien avec la révision du programme, s’il y a lieu, la description et la durée de la formation ainsi que l’établissement auprès de laquelle vous suivrez la formation. " sqref="C31:K31" xr:uid="{E9890AD2-CFBB-47F4-AD26-BB726DA7A893}"/>
    <dataValidation type="list" showInputMessage="1" showErrorMessage="1" errorTitle="CHAMP OBLIGATOIRE" error="Ce champ est obligatoire afin de pourvoir traiter votre demande. _x000a__x000a_Ce champ ne peux pas demeurer vide." prompt="Répondez par oui ou non à la question." sqref="A52" xr:uid="{1F21EE96-2534-42E7-BA25-5B7E587E5E2C}">
      <formula1>ON</formula1>
    </dataValidation>
    <dataValidation allowBlank="1" showInputMessage="1" showErrorMessage="1" errorTitle="CHAMP OBLIGATOIRE" error="Ce champ est obligatoire afin de pourvoir traiter votre demande. _x000a__x000a_Ce champ ne peux pas demeurer vide." sqref="A60:L60 A62:H62 J62:L62" xr:uid="{536C61CC-695E-47D9-9986-4A28AE8B43B3}"/>
    <dataValidation type="decimal" allowBlank="1" showInputMessage="1" showErrorMessage="1" error="Cette cellule ne peut recevoir du texte._x000a_" prompt="Inscrire le nombre d’années d’expérience au dernier jour de l’année d’engagement 2025-2026." sqref="G14:H14" xr:uid="{7345CA0F-238A-4B72-B25A-B64DA4CA0AF8}">
      <formula1>0</formula1>
      <formula2>50</formula2>
    </dataValidation>
    <dataValidation type="list" showInputMessage="1" showErrorMessage="1" prompt="Répondez par oui ou non à la question." sqref="N52:XFD52" xr:uid="{743833FB-4CFD-41B0-ADEE-8310CF50FA1D}">
      <formula1>ON</formula1>
    </dataValidation>
  </dataValidations>
  <printOptions horizontalCentered="1" verticalCentered="1"/>
  <pageMargins left="0" right="0" top="0.19685039370078741" bottom="0.11811023622047245" header="0.19685039370078741" footer="0"/>
  <pageSetup paperSize="120" orientation="landscape" r:id="rId1"/>
  <headerFooter>
    <oddFooter>&amp;L&amp;"TimesNewRoman,Gras"&amp;8&amp;K01+009Libération aux fins du programme de recyclage lié à la révision d'un programme ou à une réorientation de carrière&amp;R&amp;9Page &amp;P de &amp;N</oddFooter>
  </headerFooter>
  <rowBreaks count="1" manualBreakCount="1">
    <brk id="3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33" yWindow="640" count="4">
        <x14:dataValidation type="list" allowBlank="1" showInputMessage="1" showErrorMessage="1" prompt="Choisissez le type de récyclage" xr:uid="{70E2BE13-6D15-48CE-8903-2EBEB364A2E8}">
          <x14:formula1>
            <xm:f>Données!$C$1:$C$3</xm:f>
          </x14:formula1>
          <xm:sqref>J6:L6</xm:sqref>
        </x14:dataValidation>
        <x14:dataValidation type="list" allowBlank="1" showInputMessage="1" showErrorMessage="1" prompt="Indiquer si vous avez un statut permanent." xr:uid="{04BEE0CB-6932-45B4-835B-1C4E03E8332C}">
          <x14:formula1>
            <xm:f>Données!$E$1:$E$2</xm:f>
          </x14:formula1>
          <xm:sqref>K8:L8</xm:sqref>
        </x14:dataValidation>
        <x14:dataValidation type="list" allowBlank="1" showInputMessage="1" showErrorMessage="1" xr:uid="{00000000-0002-0000-0100-000007000000}">
          <x14:formula1>
            <xm:f>Données!$A$2:$A$8</xm:f>
          </x14:formula1>
          <xm:sqref>B6:C6</xm:sqref>
        </x14:dataValidation>
        <x14:dataValidation type="list" allowBlank="1" showInputMessage="1" showErrorMessage="1" xr:uid="{77C6176A-F891-4158-86AC-9BC685B7221D}">
          <x14:formula1>
            <xm:f>Données!$AF$1:$AF$208</xm:f>
          </x14:formula1>
          <xm:sqref>C16:E16 J16:L16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4BD2-50A4-428B-9D46-E2EB2FDD039D}">
  <dimension ref="A1:A110"/>
  <sheetViews>
    <sheetView topLeftCell="A94" workbookViewId="0">
      <selection sqref="A1:A110"/>
    </sheetView>
  </sheetViews>
  <sheetFormatPr baseColWidth="10" defaultColWidth="11.53515625" defaultRowHeight="15.5"/>
  <cols>
    <col min="1" max="1" width="66.84375" bestFit="1" customWidth="1"/>
  </cols>
  <sheetData>
    <row r="1" spans="1:1">
      <c r="A1" s="71" t="s">
        <v>40</v>
      </c>
    </row>
    <row r="2" spans="1:1">
      <c r="A2" s="72" t="s">
        <v>41</v>
      </c>
    </row>
    <row r="3" spans="1:1">
      <c r="A3" s="73" t="s">
        <v>42</v>
      </c>
    </row>
    <row r="4" spans="1:1">
      <c r="A4" s="74" t="s">
        <v>43</v>
      </c>
    </row>
    <row r="5" spans="1:1">
      <c r="A5" s="75" t="s">
        <v>44</v>
      </c>
    </row>
    <row r="6" spans="1:1">
      <c r="A6" s="74" t="s">
        <v>45</v>
      </c>
    </row>
    <row r="7" spans="1:1">
      <c r="A7" s="74" t="s">
        <v>46</v>
      </c>
    </row>
    <row r="8" spans="1:1">
      <c r="A8" s="75" t="s">
        <v>47</v>
      </c>
    </row>
    <row r="9" spans="1:1">
      <c r="A9" s="74" t="s">
        <v>48</v>
      </c>
    </row>
    <row r="10" spans="1:1">
      <c r="A10" s="75" t="s">
        <v>49</v>
      </c>
    </row>
    <row r="11" spans="1:1">
      <c r="A11" s="74" t="s">
        <v>50</v>
      </c>
    </row>
    <row r="12" spans="1:1">
      <c r="A12" s="75" t="s">
        <v>51</v>
      </c>
    </row>
    <row r="13" spans="1:1">
      <c r="A13" s="75" t="s">
        <v>52</v>
      </c>
    </row>
    <row r="14" spans="1:1">
      <c r="A14" s="74" t="s">
        <v>53</v>
      </c>
    </row>
    <row r="15" spans="1:1">
      <c r="A15" s="75" t="s">
        <v>54</v>
      </c>
    </row>
    <row r="16" spans="1:1">
      <c r="A16" s="74" t="s">
        <v>55</v>
      </c>
    </row>
    <row r="17" spans="1:1">
      <c r="A17" s="75" t="s">
        <v>56</v>
      </c>
    </row>
    <row r="18" spans="1:1">
      <c r="A18" s="75" t="s">
        <v>57</v>
      </c>
    </row>
    <row r="19" spans="1:1">
      <c r="A19" s="74" t="s">
        <v>58</v>
      </c>
    </row>
    <row r="20" spans="1:1">
      <c r="A20" s="75" t="s">
        <v>59</v>
      </c>
    </row>
    <row r="21" spans="1:1">
      <c r="A21" s="74" t="s">
        <v>60</v>
      </c>
    </row>
    <row r="22" spans="1:1">
      <c r="A22" s="75" t="s">
        <v>61</v>
      </c>
    </row>
    <row r="23" spans="1:1">
      <c r="A23" s="74" t="s">
        <v>62</v>
      </c>
    </row>
    <row r="24" spans="1:1">
      <c r="A24" s="75" t="s">
        <v>63</v>
      </c>
    </row>
    <row r="25" spans="1:1">
      <c r="A25" s="74" t="s">
        <v>64</v>
      </c>
    </row>
    <row r="26" spans="1:1">
      <c r="A26" s="75" t="s">
        <v>65</v>
      </c>
    </row>
    <row r="27" spans="1:1">
      <c r="A27" s="74" t="s">
        <v>66</v>
      </c>
    </row>
    <row r="28" spans="1:1">
      <c r="A28" s="75" t="s">
        <v>67</v>
      </c>
    </row>
    <row r="29" spans="1:1">
      <c r="A29" s="74" t="s">
        <v>68</v>
      </c>
    </row>
    <row r="30" spans="1:1">
      <c r="A30" s="74" t="s">
        <v>69</v>
      </c>
    </row>
    <row r="31" spans="1:1">
      <c r="A31" s="74" t="s">
        <v>70</v>
      </c>
    </row>
    <row r="32" spans="1:1">
      <c r="A32" s="75" t="s">
        <v>71</v>
      </c>
    </row>
    <row r="33" spans="1:1">
      <c r="A33" s="74" t="s">
        <v>72</v>
      </c>
    </row>
    <row r="34" spans="1:1">
      <c r="A34" s="75" t="s">
        <v>73</v>
      </c>
    </row>
    <row r="35" spans="1:1">
      <c r="A35" s="74" t="s">
        <v>74</v>
      </c>
    </row>
    <row r="36" spans="1:1">
      <c r="A36" s="74" t="s">
        <v>75</v>
      </c>
    </row>
    <row r="37" spans="1:1">
      <c r="A37" s="75" t="s">
        <v>76</v>
      </c>
    </row>
    <row r="38" spans="1:1">
      <c r="A38" s="74" t="s">
        <v>77</v>
      </c>
    </row>
    <row r="39" spans="1:1">
      <c r="A39" s="75" t="s">
        <v>78</v>
      </c>
    </row>
    <row r="40" spans="1:1">
      <c r="A40" s="74" t="s">
        <v>79</v>
      </c>
    </row>
    <row r="41" spans="1:1">
      <c r="A41" s="75" t="s">
        <v>80</v>
      </c>
    </row>
    <row r="42" spans="1:1">
      <c r="A42" s="75" t="s">
        <v>81</v>
      </c>
    </row>
    <row r="43" spans="1:1">
      <c r="A43" s="74" t="s">
        <v>82</v>
      </c>
    </row>
    <row r="44" spans="1:1">
      <c r="A44" s="75" t="s">
        <v>83</v>
      </c>
    </row>
    <row r="45" spans="1:1">
      <c r="A45" s="74" t="s">
        <v>84</v>
      </c>
    </row>
    <row r="46" spans="1:1">
      <c r="A46" s="74" t="s">
        <v>85</v>
      </c>
    </row>
    <row r="47" spans="1:1">
      <c r="A47" s="75" t="s">
        <v>86</v>
      </c>
    </row>
    <row r="48" spans="1:1">
      <c r="A48" s="74" t="s">
        <v>87</v>
      </c>
    </row>
    <row r="49" spans="1:1">
      <c r="A49" s="75" t="s">
        <v>88</v>
      </c>
    </row>
    <row r="50" spans="1:1">
      <c r="A50" s="74" t="s">
        <v>89</v>
      </c>
    </row>
    <row r="51" spans="1:1">
      <c r="A51" s="74" t="s">
        <v>90</v>
      </c>
    </row>
    <row r="52" spans="1:1">
      <c r="A52" s="75" t="s">
        <v>91</v>
      </c>
    </row>
    <row r="53" spans="1:1">
      <c r="A53" s="75" t="s">
        <v>92</v>
      </c>
    </row>
    <row r="54" spans="1:1">
      <c r="A54" s="74" t="s">
        <v>93</v>
      </c>
    </row>
    <row r="55" spans="1:1">
      <c r="A55" s="75" t="s">
        <v>94</v>
      </c>
    </row>
    <row r="56" spans="1:1">
      <c r="A56" s="74" t="s">
        <v>95</v>
      </c>
    </row>
    <row r="57" spans="1:1">
      <c r="A57" s="75" t="s">
        <v>96</v>
      </c>
    </row>
    <row r="58" spans="1:1">
      <c r="A58" s="74" t="s">
        <v>97</v>
      </c>
    </row>
    <row r="59" spans="1:1">
      <c r="A59" s="75" t="s">
        <v>98</v>
      </c>
    </row>
    <row r="60" spans="1:1">
      <c r="A60" s="75" t="s">
        <v>99</v>
      </c>
    </row>
    <row r="61" spans="1:1">
      <c r="A61" s="74" t="s">
        <v>100</v>
      </c>
    </row>
    <row r="62" spans="1:1">
      <c r="A62" s="74" t="s">
        <v>101</v>
      </c>
    </row>
    <row r="63" spans="1:1">
      <c r="A63" s="75" t="s">
        <v>102</v>
      </c>
    </row>
    <row r="64" spans="1:1">
      <c r="A64" s="74" t="s">
        <v>103</v>
      </c>
    </row>
    <row r="65" spans="1:1">
      <c r="A65" s="75" t="s">
        <v>104</v>
      </c>
    </row>
    <row r="66" spans="1:1">
      <c r="A66" s="74" t="s">
        <v>105</v>
      </c>
    </row>
    <row r="67" spans="1:1">
      <c r="A67" s="75" t="s">
        <v>106</v>
      </c>
    </row>
    <row r="68" spans="1:1">
      <c r="A68" s="74" t="s">
        <v>107</v>
      </c>
    </row>
    <row r="69" spans="1:1">
      <c r="A69" s="75" t="s">
        <v>108</v>
      </c>
    </row>
    <row r="70" spans="1:1">
      <c r="A70" s="75" t="s">
        <v>109</v>
      </c>
    </row>
    <row r="71" spans="1:1">
      <c r="A71" s="75" t="s">
        <v>110</v>
      </c>
    </row>
    <row r="72" spans="1:1">
      <c r="A72" s="74" t="s">
        <v>111</v>
      </c>
    </row>
    <row r="73" spans="1:1">
      <c r="A73" s="75" t="s">
        <v>112</v>
      </c>
    </row>
    <row r="74" spans="1:1">
      <c r="A74" s="75" t="s">
        <v>113</v>
      </c>
    </row>
    <row r="75" spans="1:1">
      <c r="A75" s="74" t="s">
        <v>114</v>
      </c>
    </row>
    <row r="76" spans="1:1">
      <c r="A76" s="75" t="s">
        <v>115</v>
      </c>
    </row>
    <row r="77" spans="1:1">
      <c r="A77" s="75" t="s">
        <v>116</v>
      </c>
    </row>
    <row r="78" spans="1:1">
      <c r="A78" s="74" t="s">
        <v>117</v>
      </c>
    </row>
    <row r="79" spans="1:1">
      <c r="A79" s="75" t="s">
        <v>118</v>
      </c>
    </row>
    <row r="80" spans="1:1">
      <c r="A80" s="75" t="s">
        <v>119</v>
      </c>
    </row>
    <row r="81" spans="1:1">
      <c r="A81" s="74" t="s">
        <v>120</v>
      </c>
    </row>
    <row r="82" spans="1:1">
      <c r="A82" s="75" t="s">
        <v>121</v>
      </c>
    </row>
    <row r="83" spans="1:1">
      <c r="A83" s="75" t="s">
        <v>122</v>
      </c>
    </row>
    <row r="84" spans="1:1">
      <c r="A84" s="74" t="s">
        <v>123</v>
      </c>
    </row>
    <row r="85" spans="1:1">
      <c r="A85" s="75" t="s">
        <v>124</v>
      </c>
    </row>
    <row r="86" spans="1:1">
      <c r="A86" s="74" t="s">
        <v>125</v>
      </c>
    </row>
    <row r="87" spans="1:1">
      <c r="A87" s="75" t="s">
        <v>126</v>
      </c>
    </row>
    <row r="88" spans="1:1">
      <c r="A88" s="74" t="s">
        <v>127</v>
      </c>
    </row>
    <row r="89" spans="1:1">
      <c r="A89" s="75" t="s">
        <v>128</v>
      </c>
    </row>
    <row r="90" spans="1:1">
      <c r="A90" s="74" t="s">
        <v>129</v>
      </c>
    </row>
    <row r="91" spans="1:1">
      <c r="A91" s="75" t="s">
        <v>130</v>
      </c>
    </row>
    <row r="92" spans="1:1">
      <c r="A92" s="74" t="s">
        <v>131</v>
      </c>
    </row>
    <row r="93" spans="1:1">
      <c r="A93" s="75" t="s">
        <v>132</v>
      </c>
    </row>
    <row r="94" spans="1:1">
      <c r="A94" s="74" t="s">
        <v>133</v>
      </c>
    </row>
    <row r="95" spans="1:1">
      <c r="A95" s="75" t="s">
        <v>134</v>
      </c>
    </row>
    <row r="96" spans="1:1">
      <c r="A96" s="74" t="s">
        <v>135</v>
      </c>
    </row>
    <row r="97" spans="1:1">
      <c r="A97" s="75" t="s">
        <v>136</v>
      </c>
    </row>
    <row r="98" spans="1:1">
      <c r="A98" s="74" t="s">
        <v>137</v>
      </c>
    </row>
    <row r="99" spans="1:1">
      <c r="A99" s="75" t="s">
        <v>138</v>
      </c>
    </row>
    <row r="100" spans="1:1">
      <c r="A100" s="74" t="s">
        <v>139</v>
      </c>
    </row>
    <row r="101" spans="1:1">
      <c r="A101" s="75" t="s">
        <v>140</v>
      </c>
    </row>
    <row r="102" spans="1:1">
      <c r="A102" s="74" t="s">
        <v>141</v>
      </c>
    </row>
    <row r="103" spans="1:1">
      <c r="A103" s="75" t="s">
        <v>142</v>
      </c>
    </row>
    <row r="104" spans="1:1">
      <c r="A104" s="75" t="s">
        <v>143</v>
      </c>
    </row>
    <row r="105" spans="1:1">
      <c r="A105" s="74" t="s">
        <v>144</v>
      </c>
    </row>
    <row r="106" spans="1:1">
      <c r="A106" s="75" t="s">
        <v>145</v>
      </c>
    </row>
    <row r="107" spans="1:1">
      <c r="A107" s="74" t="s">
        <v>146</v>
      </c>
    </row>
    <row r="108" spans="1:1">
      <c r="A108" s="75" t="s">
        <v>147</v>
      </c>
    </row>
    <row r="109" spans="1:1">
      <c r="A109" s="74" t="s">
        <v>148</v>
      </c>
    </row>
    <row r="110" spans="1:1">
      <c r="A110" s="75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AJ208"/>
  <sheetViews>
    <sheetView zoomScale="115" zoomScaleNormal="115" workbookViewId="0">
      <selection sqref="A1:B8"/>
    </sheetView>
  </sheetViews>
  <sheetFormatPr baseColWidth="10" defaultColWidth="11.53515625" defaultRowHeight="15.5"/>
  <cols>
    <col min="1" max="1" width="27.07421875" style="5" customWidth="1"/>
    <col min="2" max="2" width="11.53515625" style="5"/>
    <col min="3" max="3" width="35.3046875" style="5" bestFit="1" customWidth="1"/>
    <col min="4" max="8" width="11.53515625" style="5"/>
    <col min="9" max="9" width="19.4609375" style="5" bestFit="1" customWidth="1"/>
    <col min="10" max="31" width="11.53515625" style="5"/>
    <col min="32" max="32" width="59.69140625" style="5" bestFit="1" customWidth="1"/>
    <col min="33" max="16384" width="11.53515625" style="5"/>
  </cols>
  <sheetData>
    <row r="1" spans="1:32">
      <c r="A1" s="5" t="s">
        <v>152</v>
      </c>
      <c r="B1" s="5" t="s">
        <v>468</v>
      </c>
      <c r="C1" s="5" t="s">
        <v>150</v>
      </c>
      <c r="E1" s="5" t="s">
        <v>151</v>
      </c>
      <c r="I1" s="5" t="s">
        <v>152</v>
      </c>
      <c r="N1" s="5" t="s">
        <v>153</v>
      </c>
      <c r="O1" s="5" t="s">
        <v>154</v>
      </c>
      <c r="P1" s="5" t="s">
        <v>155</v>
      </c>
      <c r="R1" s="5" t="s">
        <v>156</v>
      </c>
      <c r="AF1" s="6" t="s">
        <v>157</v>
      </c>
    </row>
    <row r="2" spans="1:32" ht="17.5">
      <c r="A2" s="6" t="s">
        <v>158</v>
      </c>
      <c r="B2" s="17" t="s">
        <v>30</v>
      </c>
      <c r="C2" s="54" t="s">
        <v>5</v>
      </c>
      <c r="E2" s="5" t="s">
        <v>159</v>
      </c>
      <c r="I2" s="5" t="s">
        <v>26</v>
      </c>
      <c r="N2" s="5" t="s">
        <v>160</v>
      </c>
      <c r="O2" s="5" t="s">
        <v>161</v>
      </c>
      <c r="P2" s="5" t="s">
        <v>162</v>
      </c>
      <c r="R2" s="5" t="s">
        <v>163</v>
      </c>
      <c r="AF2" s="61" t="s">
        <v>13</v>
      </c>
    </row>
    <row r="3" spans="1:32">
      <c r="A3" s="7" t="s">
        <v>164</v>
      </c>
      <c r="B3" s="18" t="s">
        <v>165</v>
      </c>
      <c r="C3" s="5" t="s">
        <v>166</v>
      </c>
      <c r="I3" s="5" t="s">
        <v>167</v>
      </c>
      <c r="N3" s="5" t="s">
        <v>168</v>
      </c>
      <c r="O3" s="5" t="s">
        <v>169</v>
      </c>
      <c r="P3" s="5" t="s">
        <v>170</v>
      </c>
      <c r="AF3" s="61" t="s">
        <v>171</v>
      </c>
    </row>
    <row r="4" spans="1:32" ht="31">
      <c r="A4" s="60" t="s">
        <v>172</v>
      </c>
      <c r="B4" s="18" t="s">
        <v>165</v>
      </c>
      <c r="I4" s="5" t="s">
        <v>173</v>
      </c>
      <c r="AF4" s="61" t="s">
        <v>15</v>
      </c>
    </row>
    <row r="5" spans="1:32">
      <c r="A5" s="7" t="s">
        <v>2</v>
      </c>
      <c r="B5" s="18" t="s">
        <v>165</v>
      </c>
      <c r="AF5" s="61" t="s">
        <v>174</v>
      </c>
    </row>
    <row r="6" spans="1:32" ht="31">
      <c r="A6" s="60" t="s">
        <v>175</v>
      </c>
      <c r="B6" s="18" t="s">
        <v>165</v>
      </c>
      <c r="AF6" s="61" t="s">
        <v>176</v>
      </c>
    </row>
    <row r="7" spans="1:32">
      <c r="A7" s="7" t="s">
        <v>177</v>
      </c>
      <c r="B7" s="18" t="s">
        <v>165</v>
      </c>
      <c r="AF7" s="61" t="s">
        <v>178</v>
      </c>
    </row>
    <row r="8" spans="1:32">
      <c r="A8" s="7" t="s">
        <v>179</v>
      </c>
      <c r="B8" s="18" t="s">
        <v>165</v>
      </c>
      <c r="AF8" s="61" t="s">
        <v>180</v>
      </c>
    </row>
    <row r="9" spans="1:32">
      <c r="A9" s="7"/>
      <c r="B9" s="18"/>
      <c r="AF9" s="61" t="s">
        <v>181</v>
      </c>
    </row>
    <row r="10" spans="1:32">
      <c r="A10" s="7"/>
      <c r="B10" s="17"/>
      <c r="AF10" s="62" t="s">
        <v>182</v>
      </c>
    </row>
    <row r="11" spans="1:32">
      <c r="A11" s="7"/>
      <c r="B11" s="17"/>
      <c r="AF11" s="61" t="s">
        <v>183</v>
      </c>
    </row>
    <row r="12" spans="1:32">
      <c r="AF12" s="61" t="s">
        <v>184</v>
      </c>
    </row>
    <row r="13" spans="1:32">
      <c r="AF13" s="61" t="s">
        <v>185</v>
      </c>
    </row>
    <row r="14" spans="1:32">
      <c r="A14" s="7"/>
      <c r="B14" s="17"/>
      <c r="AF14" s="61" t="s">
        <v>186</v>
      </c>
    </row>
    <row r="15" spans="1:32">
      <c r="AF15" s="61" t="s">
        <v>187</v>
      </c>
    </row>
    <row r="16" spans="1:32">
      <c r="A16" s="7"/>
      <c r="B16" s="17"/>
      <c r="AF16" s="61" t="s">
        <v>188</v>
      </c>
    </row>
    <row r="17" spans="1:32" ht="16.399999999999999" customHeight="1">
      <c r="A17" s="7"/>
      <c r="B17" s="17"/>
      <c r="AF17" s="61" t="s">
        <v>189</v>
      </c>
    </row>
    <row r="18" spans="1:32" ht="16.399999999999999" customHeight="1">
      <c r="A18" s="7"/>
      <c r="B18" s="17"/>
      <c r="AF18" s="61" t="s">
        <v>190</v>
      </c>
    </row>
    <row r="19" spans="1:32">
      <c r="A19" s="7"/>
      <c r="B19" s="17"/>
      <c r="AF19" s="62" t="s">
        <v>191</v>
      </c>
    </row>
    <row r="20" spans="1:32" ht="15.65" customHeight="1">
      <c r="AF20" s="61" t="s">
        <v>192</v>
      </c>
    </row>
    <row r="21" spans="1:32" ht="30.65" customHeight="1">
      <c r="AF21" s="62" t="s">
        <v>193</v>
      </c>
    </row>
    <row r="22" spans="1:32" ht="26.15" customHeight="1">
      <c r="A22" s="20"/>
      <c r="B22" s="17"/>
      <c r="AF22" s="61" t="s">
        <v>194</v>
      </c>
    </row>
    <row r="23" spans="1:32" ht="15" customHeight="1">
      <c r="A23" s="19"/>
      <c r="B23" s="17"/>
      <c r="AF23" s="61" t="s">
        <v>195</v>
      </c>
    </row>
    <row r="24" spans="1:32">
      <c r="AF24" s="61" t="s">
        <v>196</v>
      </c>
    </row>
    <row r="25" spans="1:32">
      <c r="A25" s="7"/>
      <c r="B25" s="17"/>
      <c r="AF25" s="61" t="s">
        <v>197</v>
      </c>
    </row>
    <row r="26" spans="1:32">
      <c r="A26" s="7"/>
      <c r="B26" s="17"/>
      <c r="AF26" s="61" t="s">
        <v>198</v>
      </c>
    </row>
    <row r="27" spans="1:32">
      <c r="A27" s="7"/>
      <c r="B27" s="17"/>
      <c r="AF27" s="61" t="s">
        <v>199</v>
      </c>
    </row>
    <row r="28" spans="1:32">
      <c r="A28" s="7"/>
      <c r="B28" s="17"/>
      <c r="AF28" s="61" t="s">
        <v>200</v>
      </c>
    </row>
    <row r="29" spans="1:32">
      <c r="A29" s="7"/>
      <c r="B29" s="17"/>
      <c r="AF29" s="61" t="s">
        <v>201</v>
      </c>
    </row>
    <row r="30" spans="1:32">
      <c r="A30" s="7"/>
      <c r="B30" s="17"/>
      <c r="AF30" s="61" t="s">
        <v>202</v>
      </c>
    </row>
    <row r="31" spans="1:32">
      <c r="A31" s="7"/>
      <c r="B31" s="17"/>
      <c r="AF31" s="61" t="s">
        <v>203</v>
      </c>
    </row>
    <row r="32" spans="1:32">
      <c r="A32" s="7"/>
      <c r="B32" s="17"/>
      <c r="AF32" s="61" t="s">
        <v>204</v>
      </c>
    </row>
    <row r="33" spans="1:36">
      <c r="A33" s="7"/>
      <c r="B33" s="17"/>
      <c r="AF33" s="61" t="s">
        <v>205</v>
      </c>
    </row>
    <row r="34" spans="1:36">
      <c r="A34" s="7"/>
      <c r="B34" s="17"/>
      <c r="AF34" s="61" t="s">
        <v>206</v>
      </c>
    </row>
    <row r="35" spans="1:36">
      <c r="AF35" s="61" t="s">
        <v>207</v>
      </c>
    </row>
    <row r="36" spans="1:36">
      <c r="A36" s="7"/>
      <c r="B36" s="17"/>
      <c r="AF36" s="61" t="s">
        <v>208</v>
      </c>
    </row>
    <row r="37" spans="1:36">
      <c r="A37" s="7"/>
      <c r="B37" s="17"/>
      <c r="AF37" s="61" t="s">
        <v>209</v>
      </c>
    </row>
    <row r="38" spans="1:36">
      <c r="A38" s="7"/>
      <c r="B38" s="17"/>
      <c r="AF38" s="62" t="s">
        <v>210</v>
      </c>
      <c r="AJ38" s="61"/>
    </row>
    <row r="39" spans="1:36">
      <c r="A39" s="7"/>
      <c r="B39" s="17"/>
      <c r="AF39" s="61" t="s">
        <v>211</v>
      </c>
      <c r="AJ39" s="61"/>
    </row>
    <row r="40" spans="1:36">
      <c r="AF40" s="61" t="s">
        <v>212</v>
      </c>
      <c r="AJ40" s="61"/>
    </row>
    <row r="41" spans="1:36">
      <c r="AF41" s="61" t="s">
        <v>213</v>
      </c>
      <c r="AJ41" s="61"/>
    </row>
    <row r="42" spans="1:36">
      <c r="A42" s="7"/>
      <c r="B42" s="17"/>
      <c r="AF42" s="61" t="s">
        <v>214</v>
      </c>
      <c r="AJ42" s="61"/>
    </row>
    <row r="43" spans="1:36">
      <c r="A43" s="7"/>
      <c r="B43" s="17"/>
      <c r="AF43" s="61" t="s">
        <v>215</v>
      </c>
      <c r="AJ43" s="61"/>
    </row>
    <row r="44" spans="1:36">
      <c r="A44" s="7"/>
      <c r="B44" s="17"/>
      <c r="AF44" s="61" t="s">
        <v>216</v>
      </c>
      <c r="AJ44" s="61"/>
    </row>
    <row r="45" spans="1:36">
      <c r="A45" s="7"/>
      <c r="B45" s="17"/>
      <c r="AF45" s="61" t="s">
        <v>217</v>
      </c>
      <c r="AJ45" s="61"/>
    </row>
    <row r="46" spans="1:36">
      <c r="AF46" s="61" t="s">
        <v>218</v>
      </c>
      <c r="AJ46" s="61"/>
    </row>
    <row r="47" spans="1:36">
      <c r="A47" s="7"/>
      <c r="B47" s="17"/>
      <c r="AF47" s="61" t="s">
        <v>219</v>
      </c>
      <c r="AJ47" s="61"/>
    </row>
    <row r="48" spans="1:36">
      <c r="A48" s="7"/>
      <c r="B48" s="17"/>
      <c r="AF48" s="61" t="s">
        <v>220</v>
      </c>
    </row>
    <row r="49" spans="1:32">
      <c r="A49" s="7"/>
      <c r="B49" s="17"/>
      <c r="AF49" s="61" t="s">
        <v>221</v>
      </c>
    </row>
    <row r="50" spans="1:32" ht="17.5" customHeight="1">
      <c r="E50" s="5" t="s">
        <v>222</v>
      </c>
      <c r="AF50" s="61" t="s">
        <v>223</v>
      </c>
    </row>
    <row r="51" spans="1:32">
      <c r="A51" s="7"/>
      <c r="B51" s="17"/>
      <c r="E51" s="8" t="s">
        <v>224</v>
      </c>
      <c r="F51" s="8"/>
      <c r="G51" s="8"/>
      <c r="H51" s="8"/>
      <c r="I51" s="8"/>
      <c r="J51" s="8"/>
      <c r="K51" s="8"/>
      <c r="AF51" s="61" t="s">
        <v>225</v>
      </c>
    </row>
    <row r="52" spans="1:32">
      <c r="A52" s="7"/>
      <c r="B52" s="17"/>
      <c r="E52" s="8" t="s">
        <v>226</v>
      </c>
      <c r="F52" s="8"/>
      <c r="G52" s="8"/>
      <c r="H52" s="8"/>
      <c r="I52" s="8"/>
      <c r="J52" s="8"/>
      <c r="K52" s="8"/>
      <c r="AF52" s="61" t="s">
        <v>227</v>
      </c>
    </row>
    <row r="53" spans="1:32">
      <c r="A53" s="7"/>
      <c r="B53" s="17"/>
      <c r="E53" s="8"/>
      <c r="F53" s="8"/>
      <c r="G53" s="8"/>
      <c r="H53" s="8"/>
      <c r="I53" s="8"/>
      <c r="J53" s="8"/>
      <c r="K53" s="8"/>
      <c r="AF53" s="61" t="s">
        <v>228</v>
      </c>
    </row>
    <row r="54" spans="1:32">
      <c r="A54" s="7"/>
      <c r="B54" s="17"/>
      <c r="E54" s="9" t="s">
        <v>229</v>
      </c>
      <c r="F54" s="9"/>
      <c r="G54" s="9"/>
      <c r="H54" s="9"/>
      <c r="I54" s="9"/>
      <c r="J54" s="9"/>
      <c r="K54" s="9"/>
      <c r="AF54" s="62" t="s">
        <v>230</v>
      </c>
    </row>
    <row r="55" spans="1:32">
      <c r="A55" s="7"/>
      <c r="B55" s="17"/>
      <c r="AF55" s="61" t="s">
        <v>231</v>
      </c>
    </row>
    <row r="56" spans="1:32">
      <c r="A56" s="7"/>
      <c r="B56" s="17"/>
      <c r="AF56" s="61" t="s">
        <v>232</v>
      </c>
    </row>
    <row r="57" spans="1:32">
      <c r="A57" s="7"/>
      <c r="B57" s="17"/>
      <c r="AF57" s="61" t="s">
        <v>233</v>
      </c>
    </row>
    <row r="58" spans="1:32">
      <c r="AF58" s="61" t="s">
        <v>234</v>
      </c>
    </row>
    <row r="59" spans="1:32">
      <c r="A59" s="7"/>
      <c r="B59" s="17"/>
      <c r="T59" s="214" t="s">
        <v>235</v>
      </c>
      <c r="U59" s="214"/>
      <c r="V59" s="214"/>
      <c r="W59" s="214"/>
      <c r="X59" s="214"/>
      <c r="Y59" s="215" t="s">
        <v>236</v>
      </c>
      <c r="Z59" s="215"/>
      <c r="AA59" s="215"/>
      <c r="AB59" s="215"/>
      <c r="AC59" s="215"/>
      <c r="AD59" s="31"/>
      <c r="AE59" s="31"/>
      <c r="AF59" s="61" t="s">
        <v>237</v>
      </c>
    </row>
    <row r="60" spans="1:32" ht="22">
      <c r="A60" s="7"/>
      <c r="T60" s="21" t="s">
        <v>238</v>
      </c>
      <c r="U60" s="21"/>
      <c r="V60" s="29" t="s">
        <v>239</v>
      </c>
      <c r="W60" s="29"/>
      <c r="X60" s="30" t="s">
        <v>240</v>
      </c>
      <c r="Y60" s="26" t="s">
        <v>241</v>
      </c>
      <c r="Z60" s="26"/>
      <c r="AA60" s="26" t="s">
        <v>242</v>
      </c>
      <c r="AB60" s="26"/>
      <c r="AC60" s="26" t="s">
        <v>243</v>
      </c>
      <c r="AD60" s="31" t="s">
        <v>244</v>
      </c>
      <c r="AE60" s="32" t="s">
        <v>245</v>
      </c>
      <c r="AF60" s="61" t="s">
        <v>246</v>
      </c>
    </row>
    <row r="61" spans="1:32" ht="33.65" customHeight="1">
      <c r="B61" s="10" t="s">
        <v>247</v>
      </c>
      <c r="C61" s="10" t="s">
        <v>248</v>
      </c>
      <c r="D61" s="11" t="s">
        <v>249</v>
      </c>
      <c r="E61" s="10" t="s">
        <v>250</v>
      </c>
      <c r="F61" s="10" t="s">
        <v>251</v>
      </c>
      <c r="G61" s="10" t="s">
        <v>252</v>
      </c>
      <c r="H61" s="12" t="s">
        <v>253</v>
      </c>
      <c r="I61" s="12" t="s">
        <v>254</v>
      </c>
      <c r="J61" s="12" t="s">
        <v>255</v>
      </c>
      <c r="K61" s="12" t="s">
        <v>256</v>
      </c>
      <c r="L61" s="12" t="s">
        <v>257</v>
      </c>
      <c r="M61" s="12" t="s">
        <v>258</v>
      </c>
      <c r="N61" s="12" t="s">
        <v>259</v>
      </c>
      <c r="O61" s="12" t="s">
        <v>260</v>
      </c>
      <c r="P61" s="13" t="s">
        <v>261</v>
      </c>
      <c r="Q61" s="12" t="s">
        <v>262</v>
      </c>
      <c r="R61" s="12" t="s">
        <v>263</v>
      </c>
      <c r="S61" s="12" t="s">
        <v>264</v>
      </c>
      <c r="T61" s="21" t="s">
        <v>265</v>
      </c>
      <c r="U61" s="21" t="s">
        <v>29</v>
      </c>
      <c r="V61" s="21" t="s">
        <v>265</v>
      </c>
      <c r="W61" s="21" t="s">
        <v>29</v>
      </c>
      <c r="X61" s="25" t="s">
        <v>265</v>
      </c>
      <c r="Y61" s="27" t="s">
        <v>265</v>
      </c>
      <c r="Z61" s="27" t="s">
        <v>29</v>
      </c>
      <c r="AA61" s="27" t="s">
        <v>265</v>
      </c>
      <c r="AB61" s="27" t="s">
        <v>29</v>
      </c>
      <c r="AC61" s="21" t="s">
        <v>265</v>
      </c>
      <c r="AD61" s="28"/>
      <c r="AE61" s="28"/>
      <c r="AF61" s="61" t="s">
        <v>266</v>
      </c>
    </row>
    <row r="62" spans="1:32">
      <c r="A62" s="14" t="str">
        <f>FORMULAIRE!B6</f>
        <v>Choisissez votre collège</v>
      </c>
      <c r="B62" s="14">
        <f>FORMULAIRE!B8</f>
        <v>0</v>
      </c>
      <c r="C62" s="14">
        <f>FORMULAIRE!F8</f>
        <v>0</v>
      </c>
      <c r="D62" s="14" t="str">
        <f>FORMULAIRE!J6</f>
        <v>Choisissez le type de recyclage</v>
      </c>
      <c r="E62" s="14" t="str">
        <f>FORMULAIRE!F6</f>
        <v xml:space="preserve"> </v>
      </c>
      <c r="F62" s="14" t="e">
        <f>FORMULAIRE!#REF!</f>
        <v>#REF!</v>
      </c>
      <c r="G62" s="14">
        <f>FORMULAIRE!K8</f>
        <v>0</v>
      </c>
      <c r="H62" s="14">
        <f>FORMULAIRE!E20</f>
        <v>0</v>
      </c>
      <c r="I62" s="14">
        <f>FORMULAIRE!G14</f>
        <v>0</v>
      </c>
      <c r="J62" s="15">
        <f>FORMULAIRE!M14</f>
        <v>0</v>
      </c>
      <c r="K62" s="14">
        <f>FORMULAIRE!C14</f>
        <v>0</v>
      </c>
      <c r="L62" s="14" t="e">
        <f>FORMULAIRE!#REF!</f>
        <v>#REF!</v>
      </c>
      <c r="M62" s="14" t="e">
        <f>FORMULAIRE!#REF!</f>
        <v>#REF!</v>
      </c>
      <c r="N62" s="14" t="e">
        <f>FORMULAIRE!#REF!</f>
        <v>#REF!</v>
      </c>
      <c r="O62" s="15" t="e">
        <f>FORMULAIRE!#REF!</f>
        <v>#REF!</v>
      </c>
      <c r="P62" s="16" t="e">
        <f>FORMULAIRE!#REF!</f>
        <v>#REF!</v>
      </c>
      <c r="Q62" s="15" t="e">
        <f>FORMULAIRE!#REF!</f>
        <v>#REF!</v>
      </c>
      <c r="R62" s="14" t="e">
        <f>FORMULAIRE!#REF!</f>
        <v>#REF!</v>
      </c>
      <c r="S62" s="14" t="e">
        <f>FORMULAIRE!#REF!</f>
        <v>#REF!</v>
      </c>
      <c r="T62" s="14" t="e">
        <f>FORMULAIRE!#REF!</f>
        <v>#REF!</v>
      </c>
      <c r="U62" s="5" t="e">
        <f>FORMULAIRE!#REF!</f>
        <v>#REF!</v>
      </c>
      <c r="V62" s="14" t="e">
        <f>FORMULAIRE!#REF!</f>
        <v>#REF!</v>
      </c>
      <c r="W62" s="15" t="e">
        <f>FORMULAIRE!#REF!</f>
        <v>#REF!</v>
      </c>
      <c r="X62" s="15" t="e">
        <f>FORMULAIRE!#REF!</f>
        <v>#REF!</v>
      </c>
      <c r="Y62" s="15" t="e">
        <f>FORMULAIRE!#REF!</f>
        <v>#REF!</v>
      </c>
      <c r="Z62" s="15" t="e">
        <f>FORMULAIRE!#REF!</f>
        <v>#REF!</v>
      </c>
      <c r="AA62" s="15" t="e">
        <f>FORMULAIRE!#REF!</f>
        <v>#REF!</v>
      </c>
      <c r="AB62" s="15" t="e">
        <f>FORMULAIRE!#REF!</f>
        <v>#REF!</v>
      </c>
      <c r="AC62" s="15" t="e">
        <f>FORMULAIRE!#REF!</f>
        <v>#REF!</v>
      </c>
      <c r="AD62" s="15" t="e">
        <f>FORMULAIRE!#REF!</f>
        <v>#REF!</v>
      </c>
      <c r="AE62" s="15" t="e">
        <f>FORMULAIRE!#REF!</f>
        <v>#REF!</v>
      </c>
      <c r="AF62" s="61" t="s">
        <v>267</v>
      </c>
    </row>
    <row r="63" spans="1:32">
      <c r="AF63" s="61" t="s">
        <v>268</v>
      </c>
    </row>
    <row r="64" spans="1:32">
      <c r="AF64" s="61" t="s">
        <v>269</v>
      </c>
    </row>
    <row r="65" spans="12:32">
      <c r="AF65" s="61" t="s">
        <v>270</v>
      </c>
    </row>
    <row r="66" spans="12:32">
      <c r="AF66" s="61" t="s">
        <v>271</v>
      </c>
    </row>
    <row r="67" spans="12:32">
      <c r="AF67" s="61" t="s">
        <v>272</v>
      </c>
    </row>
    <row r="68" spans="12:32">
      <c r="L68" s="212"/>
      <c r="M68" s="212"/>
      <c r="N68" s="212"/>
      <c r="O68" s="212"/>
      <c r="P68" s="212"/>
      <c r="Q68" s="213"/>
      <c r="R68" s="213"/>
      <c r="S68" s="213"/>
      <c r="T68" s="213"/>
      <c r="U68" s="213"/>
      <c r="AF68" s="61" t="s">
        <v>273</v>
      </c>
    </row>
    <row r="69" spans="12:32">
      <c r="L69" s="23"/>
      <c r="M69" s="23"/>
      <c r="N69" s="24"/>
      <c r="O69" s="24"/>
      <c r="P69" s="24"/>
      <c r="Q69" s="22"/>
      <c r="R69" s="22"/>
      <c r="S69" s="22"/>
      <c r="T69" s="22"/>
      <c r="U69" s="22"/>
      <c r="AF69" s="61" t="s">
        <v>274</v>
      </c>
    </row>
    <row r="70" spans="12:32">
      <c r="L70" s="23"/>
      <c r="M70" s="23"/>
      <c r="N70" s="23"/>
      <c r="O70" s="23"/>
      <c r="P70" s="23"/>
      <c r="Q70" s="23"/>
      <c r="R70" s="23"/>
      <c r="S70" s="23"/>
      <c r="T70" s="23"/>
      <c r="U70" s="23"/>
      <c r="AF70" s="61" t="s">
        <v>275</v>
      </c>
    </row>
    <row r="71" spans="12:32">
      <c r="AF71" s="61" t="s">
        <v>276</v>
      </c>
    </row>
    <row r="72" spans="12:32">
      <c r="AF72" s="61" t="s">
        <v>277</v>
      </c>
    </row>
    <row r="73" spans="12:32">
      <c r="AF73" s="61" t="s">
        <v>278</v>
      </c>
    </row>
    <row r="74" spans="12:32">
      <c r="AF74" s="61" t="s">
        <v>279</v>
      </c>
    </row>
    <row r="75" spans="12:32">
      <c r="AF75" s="61" t="s">
        <v>280</v>
      </c>
    </row>
    <row r="76" spans="12:32">
      <c r="AF76" s="61" t="s">
        <v>281</v>
      </c>
    </row>
    <row r="77" spans="12:32">
      <c r="AF77" s="61" t="s">
        <v>282</v>
      </c>
    </row>
    <row r="78" spans="12:32">
      <c r="AF78" s="61" t="s">
        <v>283</v>
      </c>
    </row>
    <row r="79" spans="12:32">
      <c r="AF79" s="61" t="s">
        <v>284</v>
      </c>
    </row>
    <row r="80" spans="12:32">
      <c r="AF80" s="61" t="s">
        <v>285</v>
      </c>
    </row>
    <row r="81" spans="32:32">
      <c r="AF81" s="61" t="s">
        <v>286</v>
      </c>
    </row>
    <row r="82" spans="32:32">
      <c r="AF82" s="61" t="s">
        <v>287</v>
      </c>
    </row>
    <row r="83" spans="32:32">
      <c r="AF83" s="61" t="s">
        <v>288</v>
      </c>
    </row>
    <row r="84" spans="32:32">
      <c r="AF84" s="61" t="s">
        <v>289</v>
      </c>
    </row>
    <row r="85" spans="32:32">
      <c r="AF85" s="61" t="s">
        <v>290</v>
      </c>
    </row>
    <row r="86" spans="32:32">
      <c r="AF86" s="61" t="s">
        <v>291</v>
      </c>
    </row>
    <row r="87" spans="32:32">
      <c r="AF87" s="61" t="s">
        <v>292</v>
      </c>
    </row>
    <row r="88" spans="32:32">
      <c r="AF88" s="61" t="s">
        <v>293</v>
      </c>
    </row>
    <row r="89" spans="32:32">
      <c r="AF89" s="61" t="s">
        <v>294</v>
      </c>
    </row>
    <row r="90" spans="32:32">
      <c r="AF90" s="61" t="s">
        <v>295</v>
      </c>
    </row>
    <row r="91" spans="32:32">
      <c r="AF91" s="61" t="s">
        <v>296</v>
      </c>
    </row>
    <row r="92" spans="32:32">
      <c r="AF92" s="61" t="s">
        <v>297</v>
      </c>
    </row>
    <row r="93" spans="32:32">
      <c r="AF93" s="61" t="s">
        <v>298</v>
      </c>
    </row>
    <row r="94" spans="32:32">
      <c r="AF94" s="61" t="s">
        <v>299</v>
      </c>
    </row>
    <row r="95" spans="32:32">
      <c r="AF95" s="61" t="s">
        <v>300</v>
      </c>
    </row>
    <row r="96" spans="32:32">
      <c r="AF96" s="61" t="s">
        <v>301</v>
      </c>
    </row>
    <row r="97" spans="32:32">
      <c r="AF97" s="61" t="s">
        <v>302</v>
      </c>
    </row>
    <row r="98" spans="32:32">
      <c r="AF98" s="61" t="s">
        <v>303</v>
      </c>
    </row>
    <row r="99" spans="32:32">
      <c r="AF99" s="61" t="s">
        <v>304</v>
      </c>
    </row>
    <row r="100" spans="32:32">
      <c r="AF100" s="61" t="s">
        <v>305</v>
      </c>
    </row>
    <row r="101" spans="32:32">
      <c r="AF101" s="61" t="s">
        <v>306</v>
      </c>
    </row>
    <row r="102" spans="32:32">
      <c r="AF102" s="61" t="s">
        <v>307</v>
      </c>
    </row>
    <row r="103" spans="32:32">
      <c r="AF103" s="61" t="s">
        <v>308</v>
      </c>
    </row>
    <row r="104" spans="32:32">
      <c r="AF104" s="61" t="s">
        <v>309</v>
      </c>
    </row>
    <row r="105" spans="32:32">
      <c r="AF105" s="61" t="s">
        <v>310</v>
      </c>
    </row>
    <row r="106" spans="32:32">
      <c r="AF106" s="61" t="s">
        <v>311</v>
      </c>
    </row>
    <row r="107" spans="32:32">
      <c r="AF107" s="61" t="s">
        <v>312</v>
      </c>
    </row>
    <row r="108" spans="32:32">
      <c r="AF108" s="61" t="s">
        <v>313</v>
      </c>
    </row>
    <row r="109" spans="32:32">
      <c r="AF109" s="61" t="s">
        <v>314</v>
      </c>
    </row>
    <row r="110" spans="32:32">
      <c r="AF110" s="61" t="s">
        <v>315</v>
      </c>
    </row>
    <row r="111" spans="32:32">
      <c r="AF111" s="61" t="s">
        <v>316</v>
      </c>
    </row>
    <row r="112" spans="32:32">
      <c r="AF112" s="61" t="s">
        <v>317</v>
      </c>
    </row>
    <row r="113" spans="32:32">
      <c r="AF113" s="61" t="s">
        <v>318</v>
      </c>
    </row>
    <row r="114" spans="32:32">
      <c r="AF114" s="61" t="s">
        <v>319</v>
      </c>
    </row>
    <row r="115" spans="32:32">
      <c r="AF115" s="61" t="s">
        <v>320</v>
      </c>
    </row>
    <row r="116" spans="32:32">
      <c r="AF116" s="61" t="s">
        <v>321</v>
      </c>
    </row>
    <row r="117" spans="32:32">
      <c r="AF117" s="61" t="s">
        <v>322</v>
      </c>
    </row>
    <row r="118" spans="32:32">
      <c r="AF118" s="61" t="s">
        <v>323</v>
      </c>
    </row>
    <row r="119" spans="32:32">
      <c r="AF119" s="61" t="s">
        <v>324</v>
      </c>
    </row>
    <row r="120" spans="32:32">
      <c r="AF120" s="61" t="s">
        <v>325</v>
      </c>
    </row>
    <row r="121" spans="32:32">
      <c r="AF121" s="61" t="s">
        <v>326</v>
      </c>
    </row>
    <row r="122" spans="32:32">
      <c r="AF122" s="61" t="s">
        <v>327</v>
      </c>
    </row>
    <row r="123" spans="32:32">
      <c r="AF123" s="61" t="s">
        <v>328</v>
      </c>
    </row>
    <row r="124" spans="32:32">
      <c r="AF124" s="62" t="s">
        <v>329</v>
      </c>
    </row>
    <row r="125" spans="32:32">
      <c r="AF125" s="61" t="s">
        <v>330</v>
      </c>
    </row>
    <row r="126" spans="32:32">
      <c r="AF126" s="61" t="s">
        <v>331</v>
      </c>
    </row>
    <row r="127" spans="32:32">
      <c r="AF127" s="61" t="s">
        <v>332</v>
      </c>
    </row>
    <row r="128" spans="32:32">
      <c r="AF128" s="61" t="s">
        <v>333</v>
      </c>
    </row>
    <row r="129" spans="32:36">
      <c r="AF129" s="61" t="s">
        <v>334</v>
      </c>
    </row>
    <row r="130" spans="32:36">
      <c r="AF130" s="61" t="s">
        <v>335</v>
      </c>
    </row>
    <row r="131" spans="32:36">
      <c r="AF131" s="61" t="s">
        <v>336</v>
      </c>
    </row>
    <row r="132" spans="32:36">
      <c r="AF132" s="61" t="s">
        <v>337</v>
      </c>
    </row>
    <row r="133" spans="32:36">
      <c r="AF133" s="61" t="s">
        <v>338</v>
      </c>
    </row>
    <row r="134" spans="32:36">
      <c r="AF134" s="61" t="s">
        <v>339</v>
      </c>
    </row>
    <row r="135" spans="32:36">
      <c r="AF135" s="61" t="s">
        <v>340</v>
      </c>
    </row>
    <row r="136" spans="32:36">
      <c r="AF136" s="61" t="s">
        <v>341</v>
      </c>
    </row>
    <row r="137" spans="32:36">
      <c r="AF137" s="61" t="s">
        <v>342</v>
      </c>
    </row>
    <row r="138" spans="32:36">
      <c r="AF138" s="61" t="s">
        <v>343</v>
      </c>
    </row>
    <row r="139" spans="32:36">
      <c r="AF139" s="61" t="s">
        <v>344</v>
      </c>
      <c r="AJ139" s="62"/>
    </row>
    <row r="140" spans="32:36">
      <c r="AF140" s="62" t="s">
        <v>345</v>
      </c>
    </row>
    <row r="141" spans="32:36">
      <c r="AF141" s="61" t="s">
        <v>346</v>
      </c>
    </row>
    <row r="142" spans="32:36">
      <c r="AF142" s="62" t="s">
        <v>347</v>
      </c>
    </row>
    <row r="143" spans="32:36">
      <c r="AF143" s="61" t="s">
        <v>348</v>
      </c>
    </row>
    <row r="144" spans="32:36">
      <c r="AF144" s="61" t="s">
        <v>349</v>
      </c>
    </row>
    <row r="145" spans="32:32">
      <c r="AF145" s="61" t="s">
        <v>350</v>
      </c>
    </row>
    <row r="146" spans="32:32">
      <c r="AF146" s="61" t="s">
        <v>351</v>
      </c>
    </row>
    <row r="147" spans="32:32">
      <c r="AF147" s="61" t="s">
        <v>352</v>
      </c>
    </row>
    <row r="148" spans="32:32">
      <c r="AF148" s="61" t="s">
        <v>353</v>
      </c>
    </row>
    <row r="149" spans="32:32">
      <c r="AF149" s="61" t="s">
        <v>354</v>
      </c>
    </row>
    <row r="150" spans="32:32">
      <c r="AF150" s="61" t="s">
        <v>355</v>
      </c>
    </row>
    <row r="151" spans="32:32">
      <c r="AF151" s="61" t="s">
        <v>356</v>
      </c>
    </row>
    <row r="152" spans="32:32">
      <c r="AF152" s="61" t="s">
        <v>357</v>
      </c>
    </row>
    <row r="153" spans="32:32">
      <c r="AF153" s="61" t="s">
        <v>358</v>
      </c>
    </row>
    <row r="154" spans="32:32">
      <c r="AF154" s="61" t="s">
        <v>359</v>
      </c>
    </row>
    <row r="155" spans="32:32">
      <c r="AF155" s="61" t="s">
        <v>360</v>
      </c>
    </row>
    <row r="156" spans="32:32">
      <c r="AF156" s="61" t="s">
        <v>361</v>
      </c>
    </row>
    <row r="157" spans="32:32">
      <c r="AF157" s="61" t="s">
        <v>362</v>
      </c>
    </row>
    <row r="158" spans="32:32">
      <c r="AF158" s="61" t="s">
        <v>363</v>
      </c>
    </row>
    <row r="159" spans="32:32">
      <c r="AF159" s="61" t="s">
        <v>364</v>
      </c>
    </row>
    <row r="160" spans="32:32">
      <c r="AF160" s="61" t="s">
        <v>365</v>
      </c>
    </row>
    <row r="161" spans="32:32">
      <c r="AF161" s="61" t="s">
        <v>366</v>
      </c>
    </row>
    <row r="162" spans="32:32">
      <c r="AF162" s="61" t="s">
        <v>367</v>
      </c>
    </row>
    <row r="163" spans="32:32">
      <c r="AF163" s="61" t="s">
        <v>368</v>
      </c>
    </row>
    <row r="164" spans="32:32">
      <c r="AF164" s="61" t="s">
        <v>369</v>
      </c>
    </row>
    <row r="165" spans="32:32">
      <c r="AF165" s="61" t="s">
        <v>370</v>
      </c>
    </row>
    <row r="166" spans="32:32">
      <c r="AF166" s="61" t="s">
        <v>371</v>
      </c>
    </row>
    <row r="167" spans="32:32">
      <c r="AF167" s="61" t="s">
        <v>372</v>
      </c>
    </row>
    <row r="168" spans="32:32">
      <c r="AF168" s="62" t="s">
        <v>373</v>
      </c>
    </row>
    <row r="169" spans="32:32">
      <c r="AF169" s="61" t="s">
        <v>374</v>
      </c>
    </row>
    <row r="170" spans="32:32">
      <c r="AF170" s="61" t="s">
        <v>375</v>
      </c>
    </row>
    <row r="171" spans="32:32">
      <c r="AF171" s="61" t="s">
        <v>376</v>
      </c>
    </row>
    <row r="172" spans="32:32">
      <c r="AF172" s="61" t="s">
        <v>377</v>
      </c>
    </row>
    <row r="173" spans="32:32">
      <c r="AF173" s="61" t="s">
        <v>378</v>
      </c>
    </row>
    <row r="174" spans="32:32">
      <c r="AF174" s="61" t="s">
        <v>379</v>
      </c>
    </row>
    <row r="175" spans="32:32">
      <c r="AF175" s="61" t="s">
        <v>380</v>
      </c>
    </row>
    <row r="176" spans="32:32">
      <c r="AF176" s="61" t="s">
        <v>381</v>
      </c>
    </row>
    <row r="177" spans="32:36">
      <c r="AF177" s="61" t="s">
        <v>382</v>
      </c>
    </row>
    <row r="178" spans="32:36">
      <c r="AF178" s="61" t="s">
        <v>383</v>
      </c>
    </row>
    <row r="179" spans="32:36">
      <c r="AF179" s="61" t="s">
        <v>384</v>
      </c>
    </row>
    <row r="180" spans="32:36">
      <c r="AF180" s="61" t="s">
        <v>385</v>
      </c>
    </row>
    <row r="181" spans="32:36">
      <c r="AF181" s="61" t="s">
        <v>386</v>
      </c>
    </row>
    <row r="182" spans="32:36">
      <c r="AF182" s="61" t="s">
        <v>387</v>
      </c>
    </row>
    <row r="183" spans="32:36">
      <c r="AF183" s="61" t="s">
        <v>388</v>
      </c>
    </row>
    <row r="184" spans="32:36">
      <c r="AF184" s="61" t="s">
        <v>389</v>
      </c>
    </row>
    <row r="185" spans="32:36">
      <c r="AF185" s="61" t="s">
        <v>390</v>
      </c>
    </row>
    <row r="186" spans="32:36">
      <c r="AF186" s="61" t="s">
        <v>391</v>
      </c>
    </row>
    <row r="187" spans="32:36">
      <c r="AF187" s="61" t="s">
        <v>392</v>
      </c>
    </row>
    <row r="188" spans="32:36">
      <c r="AF188" s="61" t="s">
        <v>393</v>
      </c>
    </row>
    <row r="189" spans="32:36">
      <c r="AF189" s="61" t="s">
        <v>394</v>
      </c>
    </row>
    <row r="190" spans="32:36">
      <c r="AF190" s="61" t="s">
        <v>395</v>
      </c>
      <c r="AJ190" s="62"/>
    </row>
    <row r="191" spans="32:36">
      <c r="AF191" s="62" t="s">
        <v>396</v>
      </c>
    </row>
    <row r="192" spans="32:36">
      <c r="AF192" s="61" t="s">
        <v>397</v>
      </c>
    </row>
    <row r="193" spans="32:32">
      <c r="AF193" s="61" t="s">
        <v>398</v>
      </c>
    </row>
    <row r="194" spans="32:32">
      <c r="AF194" s="61" t="s">
        <v>399</v>
      </c>
    </row>
    <row r="195" spans="32:32">
      <c r="AF195" s="61" t="s">
        <v>400</v>
      </c>
    </row>
    <row r="196" spans="32:32">
      <c r="AF196" s="61" t="s">
        <v>401</v>
      </c>
    </row>
    <row r="197" spans="32:32">
      <c r="AF197" s="61" t="s">
        <v>402</v>
      </c>
    </row>
    <row r="198" spans="32:32">
      <c r="AF198" s="61" t="s">
        <v>403</v>
      </c>
    </row>
    <row r="199" spans="32:32">
      <c r="AF199" s="61" t="s">
        <v>404</v>
      </c>
    </row>
    <row r="200" spans="32:32">
      <c r="AF200" s="61" t="s">
        <v>405</v>
      </c>
    </row>
    <row r="201" spans="32:32">
      <c r="AF201" s="61" t="s">
        <v>406</v>
      </c>
    </row>
    <row r="202" spans="32:32">
      <c r="AF202" s="61" t="s">
        <v>407</v>
      </c>
    </row>
    <row r="203" spans="32:32">
      <c r="AF203" s="61" t="s">
        <v>408</v>
      </c>
    </row>
    <row r="204" spans="32:32">
      <c r="AF204" s="61" t="s">
        <v>409</v>
      </c>
    </row>
    <row r="205" spans="32:32">
      <c r="AF205" s="61" t="s">
        <v>410</v>
      </c>
    </row>
    <row r="206" spans="32:32">
      <c r="AF206" s="61" t="s">
        <v>411</v>
      </c>
    </row>
    <row r="207" spans="32:32">
      <c r="AF207" s="61" t="s">
        <v>412</v>
      </c>
    </row>
    <row r="208" spans="32:32">
      <c r="AF208" s="61" t="s">
        <v>413</v>
      </c>
    </row>
  </sheetData>
  <dataConsolidate/>
  <mergeCells count="4">
    <mergeCell ref="L68:P68"/>
    <mergeCell ref="Q68:U68"/>
    <mergeCell ref="T59:X59"/>
    <mergeCell ref="Y59:AC59"/>
  </mergeCells>
  <pageMargins left="0.70866141732283472" right="0.70866141732283472" top="0.74803149606299213" bottom="0.74803149606299213" header="0.31496062992125984" footer="0.31496062992125984"/>
  <pageSetup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D48"/>
  <sheetViews>
    <sheetView topLeftCell="A7" workbookViewId="0">
      <selection activeCell="B17" sqref="B17"/>
    </sheetView>
  </sheetViews>
  <sheetFormatPr baseColWidth="10" defaultColWidth="11.53515625" defaultRowHeight="15.5"/>
  <cols>
    <col min="1" max="1" width="18" style="4" customWidth="1"/>
    <col min="2" max="3" width="11.53515625" style="4"/>
    <col min="4" max="4" width="34.69140625" style="4" customWidth="1"/>
    <col min="5" max="16384" width="11.53515625" style="4"/>
  </cols>
  <sheetData>
    <row r="1" spans="1:4" s="3" customFormat="1">
      <c r="A1" s="1" t="s">
        <v>414</v>
      </c>
      <c r="B1" s="2">
        <v>920000</v>
      </c>
      <c r="D1" s="3" t="str">
        <f t="shared" ref="D1:D20" si="0">B1&amp;"  "&amp;A1</f>
        <v>920000  Abitibi Témiscamingue</v>
      </c>
    </row>
    <row r="2" spans="1:4" s="3" customFormat="1">
      <c r="A2" s="1" t="s">
        <v>415</v>
      </c>
      <c r="B2" s="2">
        <v>913000</v>
      </c>
      <c r="D2" s="3" t="str">
        <f t="shared" si="0"/>
        <v>913000  Ahuntsic</v>
      </c>
    </row>
    <row r="3" spans="1:4" s="3" customFormat="1">
      <c r="A3" s="1" t="s">
        <v>416</v>
      </c>
      <c r="B3" s="2">
        <v>932001</v>
      </c>
      <c r="D3" s="3" t="str">
        <f t="shared" si="0"/>
        <v>932001  Alma</v>
      </c>
    </row>
    <row r="4" spans="1:4" s="3" customFormat="1">
      <c r="A4" s="1" t="s">
        <v>417</v>
      </c>
      <c r="B4" s="2">
        <v>929000</v>
      </c>
      <c r="D4" s="3" t="str">
        <f t="shared" si="0"/>
        <v>929000  André-Laurendeau</v>
      </c>
    </row>
    <row r="5" spans="1:4" s="3" customFormat="1">
      <c r="A5" s="1" t="s">
        <v>418</v>
      </c>
      <c r="B5" s="2">
        <v>931001</v>
      </c>
      <c r="D5" s="3" t="str">
        <f t="shared" si="0"/>
        <v>931001  Baie-Comeau</v>
      </c>
    </row>
    <row r="6" spans="1:4" s="3" customFormat="1">
      <c r="A6" s="1" t="s">
        <v>419</v>
      </c>
      <c r="B6" s="2">
        <v>937000</v>
      </c>
      <c r="D6" s="3" t="str">
        <f t="shared" si="0"/>
        <v>937000  Beauce-Appalaches</v>
      </c>
    </row>
    <row r="7" spans="1:4" s="3" customFormat="1">
      <c r="A7" s="1" t="s">
        <v>420</v>
      </c>
      <c r="B7" s="2">
        <v>914000</v>
      </c>
      <c r="D7" s="3" t="str">
        <f t="shared" si="0"/>
        <v>914000  Bois de Boulogne</v>
      </c>
    </row>
    <row r="8" spans="1:4" s="3" customFormat="1">
      <c r="A8" s="1" t="s">
        <v>421</v>
      </c>
      <c r="B8" s="2">
        <v>936000</v>
      </c>
      <c r="D8" s="3" t="str">
        <f t="shared" si="0"/>
        <v xml:space="preserve">936000  Champlain Regional College </v>
      </c>
    </row>
    <row r="9" spans="1:4" s="3" customFormat="1">
      <c r="A9" s="1" t="s">
        <v>422</v>
      </c>
      <c r="B9" s="2">
        <v>932002</v>
      </c>
      <c r="D9" s="3" t="str">
        <f t="shared" si="0"/>
        <v>932002  Chicoutimi</v>
      </c>
    </row>
    <row r="10" spans="1:4" s="3" customFormat="1">
      <c r="A10" s="1" t="s">
        <v>423</v>
      </c>
      <c r="B10" s="2">
        <v>933000</v>
      </c>
      <c r="D10" s="3" t="str">
        <f t="shared" si="0"/>
        <v>933000  Dawson</v>
      </c>
    </row>
    <row r="11" spans="1:4" s="3" customFormat="1">
      <c r="A11" s="1" t="s">
        <v>424</v>
      </c>
      <c r="B11" s="2">
        <v>907001</v>
      </c>
      <c r="D11" s="3" t="str">
        <f t="shared" si="0"/>
        <v>907001  Drummondville</v>
      </c>
    </row>
    <row r="12" spans="1:4" s="3" customFormat="1">
      <c r="A12" s="1" t="s">
        <v>425</v>
      </c>
      <c r="B12" s="2">
        <v>909000</v>
      </c>
      <c r="D12" s="3" t="str">
        <f t="shared" si="0"/>
        <v>909000  Édouard Montpetit</v>
      </c>
    </row>
    <row r="13" spans="1:4" s="3" customFormat="1">
      <c r="A13" s="1" t="s">
        <v>426</v>
      </c>
      <c r="B13" s="2">
        <v>926000</v>
      </c>
      <c r="D13" s="3" t="str">
        <f t="shared" si="0"/>
        <v>926000  François Xavier Garneau</v>
      </c>
    </row>
    <row r="14" spans="1:4" s="3" customFormat="1">
      <c r="A14" s="1" t="s">
        <v>427</v>
      </c>
      <c r="B14" s="2">
        <v>900000</v>
      </c>
      <c r="D14" s="3" t="str">
        <f t="shared" si="0"/>
        <v>900000  Gaspésie et des Îles, Gaspé</v>
      </c>
    </row>
    <row r="15" spans="1:4" s="3" customFormat="1">
      <c r="A15" s="1" t="s">
        <v>428</v>
      </c>
      <c r="B15" s="2">
        <v>939000</v>
      </c>
      <c r="D15" s="3" t="str">
        <f t="shared" si="0"/>
        <v>939000  Gérald Godin</v>
      </c>
    </row>
    <row r="16" spans="1:4" s="3" customFormat="1">
      <c r="A16" s="1" t="s">
        <v>429</v>
      </c>
      <c r="B16" s="2">
        <v>904001</v>
      </c>
      <c r="D16" s="3" t="str">
        <f t="shared" si="0"/>
        <v>904001  Granby - Haute Yamaska</v>
      </c>
    </row>
    <row r="17" spans="1:4" s="3" customFormat="1">
      <c r="A17" s="1" t="s">
        <v>430</v>
      </c>
      <c r="B17" s="2">
        <v>919001</v>
      </c>
      <c r="D17" s="3" t="str">
        <f t="shared" si="0"/>
        <v>919001  Heritage</v>
      </c>
    </row>
    <row r="18" spans="1:4" s="3" customFormat="1">
      <c r="A18" s="1" t="s">
        <v>431</v>
      </c>
      <c r="B18" s="2">
        <v>935000</v>
      </c>
      <c r="D18" s="3" t="str">
        <f t="shared" si="0"/>
        <v>935000  John Abbott</v>
      </c>
    </row>
    <row r="19" spans="1:4" s="3" customFormat="1">
      <c r="A19" s="1" t="s">
        <v>432</v>
      </c>
      <c r="B19" s="2">
        <v>932003</v>
      </c>
      <c r="D19" s="3" t="str">
        <f t="shared" si="0"/>
        <v>932003  Jonquière</v>
      </c>
    </row>
    <row r="20" spans="1:4" s="3" customFormat="1">
      <c r="A20" s="1" t="s">
        <v>433</v>
      </c>
      <c r="B20" s="2">
        <v>923000</v>
      </c>
      <c r="D20" s="3" t="str">
        <f t="shared" si="0"/>
        <v>923000  La Pocatière</v>
      </c>
    </row>
    <row r="21" spans="1:4" s="3" customFormat="1">
      <c r="A21" s="1" t="s">
        <v>434</v>
      </c>
      <c r="B21" s="2">
        <v>921000</v>
      </c>
      <c r="D21" s="3" t="str">
        <f>B21&amp;"  "&amp;A21</f>
        <v>921000  Lévis Lauzon</v>
      </c>
    </row>
    <row r="22" spans="1:4" s="3" customFormat="1">
      <c r="A22" s="1" t="s">
        <v>435</v>
      </c>
      <c r="B22" s="2">
        <v>902000</v>
      </c>
      <c r="D22" s="3" t="str">
        <f t="shared" ref="D22:D47" si="1">B22&amp;"  "&amp;A22</f>
        <v>902000  Limoilou</v>
      </c>
    </row>
    <row r="23" spans="1:4" s="3" customFormat="1">
      <c r="A23" s="1" t="s">
        <v>436</v>
      </c>
      <c r="B23" s="2">
        <v>911000</v>
      </c>
      <c r="D23" s="3" t="str">
        <f t="shared" si="1"/>
        <v>911000  Lionel Groulx</v>
      </c>
    </row>
    <row r="24" spans="1:4" s="3" customFormat="1">
      <c r="A24" s="1" t="s">
        <v>437</v>
      </c>
      <c r="B24" s="2">
        <v>916000</v>
      </c>
      <c r="D24" s="3" t="str">
        <f t="shared" si="1"/>
        <v>916000  Maisonneuve</v>
      </c>
    </row>
    <row r="25" spans="1:4" s="3" customFormat="1">
      <c r="A25" s="1" t="s">
        <v>438</v>
      </c>
      <c r="B25" s="2">
        <v>938000</v>
      </c>
      <c r="D25" s="3" t="str">
        <f t="shared" si="1"/>
        <v>938000  Marie-Victorin</v>
      </c>
    </row>
    <row r="26" spans="1:4" s="3" customFormat="1">
      <c r="A26" s="1" t="s">
        <v>439</v>
      </c>
      <c r="B26" s="2">
        <v>927000</v>
      </c>
      <c r="D26" s="3" t="str">
        <f t="shared" si="1"/>
        <v>927000  Matane</v>
      </c>
    </row>
    <row r="27" spans="1:4" s="3" customFormat="1">
      <c r="A27" s="1" t="s">
        <v>440</v>
      </c>
      <c r="B27" s="2">
        <v>930000</v>
      </c>
      <c r="D27" s="3" t="str">
        <f t="shared" si="1"/>
        <v>930000  Montmorency</v>
      </c>
    </row>
    <row r="28" spans="1:4" s="3" customFormat="1">
      <c r="A28" s="1" t="s">
        <v>441</v>
      </c>
      <c r="B28" s="2">
        <v>919000</v>
      </c>
      <c r="D28" s="3" t="str">
        <f t="shared" si="1"/>
        <v>919000  Outaouais</v>
      </c>
    </row>
    <row r="29" spans="1:4" s="3" customFormat="1">
      <c r="A29" s="1" t="s">
        <v>442</v>
      </c>
      <c r="B29" s="2">
        <v>940000</v>
      </c>
      <c r="D29" s="3" t="str">
        <f t="shared" si="1"/>
        <v>940000  Régional de Lanaudière</v>
      </c>
    </row>
    <row r="30" spans="1:4" s="3" customFormat="1">
      <c r="A30" s="1" t="s">
        <v>2</v>
      </c>
      <c r="B30" s="2">
        <v>901000</v>
      </c>
      <c r="D30" s="3" t="str">
        <f t="shared" si="1"/>
        <v>901000  Rimouski</v>
      </c>
    </row>
    <row r="31" spans="1:4" s="3" customFormat="1">
      <c r="A31" s="1" t="s">
        <v>443</v>
      </c>
      <c r="B31" s="2">
        <v>922000</v>
      </c>
      <c r="D31" s="3" t="str">
        <f t="shared" si="1"/>
        <v>922000  Rivière du Loup</v>
      </c>
    </row>
    <row r="32" spans="1:4" s="3" customFormat="1">
      <c r="A32" s="1" t="s">
        <v>444</v>
      </c>
      <c r="B32" s="2">
        <v>915000</v>
      </c>
      <c r="D32" s="3" t="str">
        <f t="shared" si="1"/>
        <v>915000  Rosemont</v>
      </c>
    </row>
    <row r="33" spans="1:4" s="3" customFormat="1">
      <c r="A33" s="1" t="s">
        <v>445</v>
      </c>
      <c r="B33" s="2">
        <v>908000</v>
      </c>
      <c r="D33" s="3" t="str">
        <f t="shared" si="1"/>
        <v>908000  Saint Jean sur Richelieu</v>
      </c>
    </row>
    <row r="34" spans="1:4" s="3" customFormat="1">
      <c r="A34" s="1" t="s">
        <v>446</v>
      </c>
      <c r="B34" s="2">
        <v>928000</v>
      </c>
      <c r="D34" s="3" t="str">
        <f t="shared" si="1"/>
        <v>928000  Saint Jérôme</v>
      </c>
    </row>
    <row r="35" spans="1:4" s="3" customFormat="1">
      <c r="A35" s="1" t="s">
        <v>447</v>
      </c>
      <c r="B35" s="2">
        <v>912000</v>
      </c>
      <c r="D35" s="3" t="str">
        <f t="shared" si="1"/>
        <v>912000  Saint Laurent</v>
      </c>
    </row>
    <row r="36" spans="1:4" s="3" customFormat="1">
      <c r="A36" s="1" t="s">
        <v>448</v>
      </c>
      <c r="B36" s="2">
        <v>903000</v>
      </c>
      <c r="D36" s="3" t="str">
        <f t="shared" si="1"/>
        <v>903000  Sainte-Foy</v>
      </c>
    </row>
    <row r="37" spans="1:4" s="3" customFormat="1">
      <c r="A37" s="1" t="s">
        <v>449</v>
      </c>
      <c r="B37" s="2">
        <v>931002</v>
      </c>
      <c r="D37" s="3" t="str">
        <f t="shared" si="1"/>
        <v>931002  Sept-Îles</v>
      </c>
    </row>
    <row r="38" spans="1:4" s="3" customFormat="1">
      <c r="A38" s="1" t="s">
        <v>450</v>
      </c>
      <c r="B38" s="2">
        <v>906000</v>
      </c>
      <c r="D38" s="3" t="str">
        <f t="shared" si="1"/>
        <v>906000  Shawinigan</v>
      </c>
    </row>
    <row r="39" spans="1:4" s="3" customFormat="1">
      <c r="A39" s="1" t="s">
        <v>451</v>
      </c>
      <c r="B39" s="2">
        <v>904000</v>
      </c>
      <c r="D39" s="3" t="str">
        <f t="shared" si="1"/>
        <v>904000  Sherbrooke</v>
      </c>
    </row>
    <row r="40" spans="1:4" s="3" customFormat="1">
      <c r="A40" s="1" t="s">
        <v>179</v>
      </c>
      <c r="B40" s="2">
        <v>907002</v>
      </c>
      <c r="D40" s="3" t="str">
        <f t="shared" si="1"/>
        <v>907002  Sorel-Tracy</v>
      </c>
    </row>
    <row r="41" spans="1:4" s="3" customFormat="1">
      <c r="A41" s="1" t="s">
        <v>452</v>
      </c>
      <c r="B41" s="2">
        <v>932004</v>
      </c>
      <c r="D41" s="3" t="str">
        <f t="shared" si="1"/>
        <v>932004  St-Félicien</v>
      </c>
    </row>
    <row r="42" spans="1:4" s="3" customFormat="1">
      <c r="A42" s="1" t="s">
        <v>453</v>
      </c>
      <c r="B42" s="2">
        <v>907003</v>
      </c>
      <c r="D42" s="3" t="str">
        <f t="shared" si="1"/>
        <v>907003  St-Hyacinthe</v>
      </c>
    </row>
    <row r="43" spans="1:4" s="3" customFormat="1">
      <c r="A43" s="1" t="s">
        <v>454</v>
      </c>
      <c r="B43" s="2">
        <v>924000</v>
      </c>
      <c r="D43" s="3" t="str">
        <f t="shared" si="1"/>
        <v xml:space="preserve">924000  Thetford- Région de l'Amiante </v>
      </c>
    </row>
    <row r="44" spans="1:4" s="3" customFormat="1">
      <c r="A44" s="1" t="s">
        <v>455</v>
      </c>
      <c r="B44" s="2">
        <v>905000</v>
      </c>
      <c r="D44" s="3" t="str">
        <f t="shared" si="1"/>
        <v>905000  Trois-Rivières</v>
      </c>
    </row>
    <row r="45" spans="1:4" s="3" customFormat="1">
      <c r="A45" s="1" t="s">
        <v>456</v>
      </c>
      <c r="B45" s="2">
        <v>918000</v>
      </c>
      <c r="D45" s="3" t="str">
        <f t="shared" si="1"/>
        <v>918000  Valleyfield</v>
      </c>
    </row>
    <row r="46" spans="1:4" s="3" customFormat="1">
      <c r="A46" s="1" t="s">
        <v>457</v>
      </c>
      <c r="B46" s="2">
        <v>934000</v>
      </c>
      <c r="D46" s="3" t="str">
        <f t="shared" si="1"/>
        <v>934000  Vanier</v>
      </c>
    </row>
    <row r="47" spans="1:4" s="3" customFormat="1">
      <c r="A47" s="1" t="s">
        <v>458</v>
      </c>
      <c r="B47" s="2">
        <v>925000</v>
      </c>
      <c r="D47" s="3" t="str">
        <f t="shared" si="1"/>
        <v>925000  Victoriaville</v>
      </c>
    </row>
    <row r="48" spans="1:4" s="3" customFormat="1">
      <c r="A48" s="1" t="s">
        <v>459</v>
      </c>
      <c r="B48" s="2">
        <v>917000</v>
      </c>
      <c r="D48" s="3" t="str">
        <f>B48&amp;"  "&amp;A48</f>
        <v>917000  Vieux-Montréal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BC03-743A-4CF9-B7BF-50B7639325D4}">
  <sheetPr codeName="Feuil4">
    <pageSetUpPr fitToPage="1"/>
  </sheetPr>
  <dimension ref="A3:L20"/>
  <sheetViews>
    <sheetView zoomScaleNormal="100" workbookViewId="0">
      <selection activeCell="O9" sqref="O9"/>
    </sheetView>
  </sheetViews>
  <sheetFormatPr baseColWidth="10" defaultColWidth="11.53515625" defaultRowHeight="15.5"/>
  <cols>
    <col min="1" max="7" width="11.53515625" style="55"/>
    <col min="8" max="8" width="15.07421875" style="55" customWidth="1"/>
    <col min="9" max="16384" width="11.53515625" style="55"/>
  </cols>
  <sheetData>
    <row r="3" spans="1:12" ht="75" customHeight="1">
      <c r="A3" s="216" t="s">
        <v>460</v>
      </c>
      <c r="B3" s="217"/>
      <c r="C3" s="217"/>
      <c r="D3" s="217"/>
      <c r="E3" s="217"/>
      <c r="F3" s="217"/>
      <c r="G3" s="217"/>
      <c r="H3" s="217"/>
      <c r="I3" s="217"/>
      <c r="J3" s="217"/>
      <c r="K3" s="218"/>
    </row>
    <row r="4" spans="1:12">
      <c r="K4" s="56"/>
    </row>
    <row r="5" spans="1:12">
      <c r="K5" s="56"/>
    </row>
    <row r="6" spans="1:12">
      <c r="D6" s="221" t="s">
        <v>461</v>
      </c>
      <c r="E6" s="221"/>
      <c r="F6" s="221"/>
      <c r="G6" s="221"/>
      <c r="H6" s="221"/>
      <c r="K6" s="56"/>
    </row>
    <row r="7" spans="1:12">
      <c r="K7" s="56"/>
    </row>
    <row r="8" spans="1:12">
      <c r="C8" s="57"/>
      <c r="F8" s="58"/>
      <c r="K8" s="56"/>
    </row>
    <row r="9" spans="1:12">
      <c r="K9" s="56"/>
    </row>
    <row r="10" spans="1:12">
      <c r="K10" s="56"/>
    </row>
    <row r="11" spans="1:12">
      <c r="K11" s="56"/>
    </row>
    <row r="12" spans="1:12">
      <c r="C12" s="57"/>
      <c r="F12" s="58"/>
      <c r="K12" s="56"/>
    </row>
    <row r="13" spans="1:12" ht="21.75" customHeight="1">
      <c r="K13" s="56"/>
    </row>
    <row r="14" spans="1:12" ht="21.75" hidden="1" customHeight="1">
      <c r="K14" s="56"/>
    </row>
    <row r="15" spans="1:12" ht="122.5" customHeight="1">
      <c r="A15" s="219" t="s">
        <v>462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  <c r="L15" s="59"/>
    </row>
    <row r="16" spans="1:12" ht="15" customHeight="1"/>
    <row r="17" spans="1:9">
      <c r="A17" s="58"/>
    </row>
    <row r="20" spans="1:9">
      <c r="I20" s="55" t="s">
        <v>30</v>
      </c>
    </row>
  </sheetData>
  <sheetProtection algorithmName="SHA-512" hashValue="SxOhZxtHiHpC7XtxHkmBRpJStHnhf3yk/TLbiidLmAvKq9nZ+gOBAwzp4h/k8Nh1+8Gr46oF0Icn8u86735Tcw==" saltValue="/uOtDMud02Jg+n255Si8GA==" spinCount="100000" sheet="1" objects="1" scenarios="1" selectLockedCells="1"/>
  <mergeCells count="3">
    <mergeCell ref="A3:K3"/>
    <mergeCell ref="A15:K15"/>
    <mergeCell ref="D6:H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6275727C29A47A6A9D424EE9A07CC" ma:contentTypeVersion="5" ma:contentTypeDescription="Crée un document." ma:contentTypeScope="" ma:versionID="8d3d1073a23cdd50fc41df136f92adf6">
  <xsd:schema xmlns:xsd="http://www.w3.org/2001/XMLSchema" xmlns:xs="http://www.w3.org/2001/XMLSchema" xmlns:p="http://schemas.microsoft.com/office/2006/metadata/properties" xmlns:ns2="1cbb57ab-a22d-4ad7-9bda-2f6590e25bfc" targetNamespace="http://schemas.microsoft.com/office/2006/metadata/properties" ma:root="true" ma:fieldsID="399d3101249ad0fe525ccbe0f54a33c9" ns2:_="">
    <xsd:import namespace="1cbb57ab-a22d-4ad7-9bda-2f6590e25bfc"/>
    <xsd:element name="properties">
      <xsd:complexType>
        <xsd:sequence>
          <xsd:element name="documentManagement">
            <xsd:complexType>
              <xsd:all>
                <xsd:element ref="ns2:Commentair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b57ab-a22d-4ad7-9bda-2f6590e25bfc" elementFormDefault="qualified">
    <xsd:import namespace="http://schemas.microsoft.com/office/2006/documentManagement/types"/>
    <xsd:import namespace="http://schemas.microsoft.com/office/infopath/2007/PartnerControls"/>
    <xsd:element name="Commentaires" ma:index="8" nillable="true" ma:displayName="Commentaires" ma:format="Dropdown" ma:internalName="Commentaires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s xmlns="1cbb57ab-a22d-4ad7-9bda-2f6590e25bfc" xsi:nil="true"/>
  </documentManagement>
</p:properties>
</file>

<file path=customXml/itemProps1.xml><?xml version="1.0" encoding="utf-8"?>
<ds:datastoreItem xmlns:ds="http://schemas.openxmlformats.org/officeDocument/2006/customXml" ds:itemID="{331F446E-7E28-46AD-BAA4-C328C058D6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E55F01-1A8B-4C22-A9D7-6E9F8730D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b57ab-a22d-4ad7-9bda-2f6590e25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E75087-D229-4B02-A683-3DA0FFA567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1cbb57ab-a22d-4ad7-9bda-2f6590e25bf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14</vt:i4>
      </vt:variant>
    </vt:vector>
  </HeadingPairs>
  <TitlesOfParts>
    <vt:vector size="19" baseType="lpstr">
      <vt:lpstr>FORMULAIRE</vt:lpstr>
      <vt:lpstr>Programme technique</vt:lpstr>
      <vt:lpstr>Données</vt:lpstr>
      <vt:lpstr>Feuil3</vt:lpstr>
      <vt:lpstr>GUIDE</vt:lpstr>
      <vt:lpstr>Collèges</vt:lpstr>
      <vt:lpstr>DISCIPLINE</vt:lpstr>
      <vt:lpstr>ON</vt:lpstr>
      <vt:lpstr>Programme</vt:lpstr>
      <vt:lpstr>Raison</vt:lpstr>
      <vt:lpstr>Récyclage</vt:lpstr>
      <vt:lpstr>Statut</vt:lpstr>
      <vt:lpstr>Syndicat</vt:lpstr>
      <vt:lpstr>TabColl_AffSynd</vt:lpstr>
      <vt:lpstr>Titre</vt:lpstr>
      <vt:lpstr>type</vt:lpstr>
      <vt:lpstr>Données!Zone_d_impression</vt:lpstr>
      <vt:lpstr>FORMULAIRE!Zone_d_impression</vt:lpstr>
      <vt:lpstr>GUIDE!Zone_d_impression</vt:lpstr>
    </vt:vector>
  </TitlesOfParts>
  <Manager/>
  <Company>MELS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JeaMa15</dc:creator>
  <cp:keywords/>
  <dc:description/>
  <cp:lastModifiedBy>Manon Mainville</cp:lastModifiedBy>
  <cp:revision/>
  <cp:lastPrinted>2026-03-19T13:20:01Z</cp:lastPrinted>
  <dcterms:created xsi:type="dcterms:W3CDTF">2012-07-05T12:27:45Z</dcterms:created>
  <dcterms:modified xsi:type="dcterms:W3CDTF">2026-03-19T13:20:34Z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0x010100B216275727C29A47A6A9D424EE9A07CC</vt:lpwstr>
  </property>
  <property fmtid="{D5CDD505-2E9C-101B-9397-08002B2CF9AE}" pid="3" name="MediaServiceImageTags">
    <vt:lpwstr/>
  </property>
</Properties>
</file>